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dvest.sharepoint.com/sites/RegnskapLyngdalkommune/Delte dokumenter/Oppvekst og kultur/Tilskudd private barnehager/2027/"/>
    </mc:Choice>
  </mc:AlternateContent>
  <xr:revisionPtr revIDLastSave="197" documentId="8_{3AAA77E0-7719-4F62-B5D9-3F05725D654F}" xr6:coauthVersionLast="47" xr6:coauthVersionMax="47" xr10:uidLastSave="{971CCC5A-74EE-4F0D-B28B-946F4930715C}"/>
  <bookViews>
    <workbookView xWindow="28680" yWindow="-120" windowWidth="29040" windowHeight="15720" tabRatio="791" firstSheet="3" activeTab="4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externalReferences>
    <externalReference r:id="rId14"/>
  </externalReference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6" l="1"/>
  <c r="B42" i="6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S14" i="4"/>
  <c r="B10" i="6" s="1"/>
  <c r="C10" i="1"/>
  <c r="B49" i="6" l="1"/>
  <c r="B43" i="6"/>
  <c r="B50" i="6" s="1"/>
  <c r="T6" i="5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90" i="12" s="1"/>
  <c r="C5" i="10" a="1"/>
  <c r="C5" i="14" a="1"/>
  <c r="J5" i="14" a="1"/>
  <c r="B5" i="14" a="1"/>
  <c r="A5" i="12" a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A5" i="10" s="1" a="1"/>
  <c r="D5" i="12" a="1"/>
  <c r="G5" i="12" a="1"/>
  <c r="A5" i="14" a="1"/>
  <c r="G5" i="14" s="1" a="1"/>
  <c r="J5" i="10" s="1" a="1"/>
  <c r="F5" i="12"/>
  <c r="U4" i="4"/>
  <c r="X4" i="4" s="1"/>
  <c r="S4" i="4"/>
  <c r="B5" i="6" s="1"/>
  <c r="T30" i="5"/>
  <c r="S31" i="4"/>
  <c r="T29" i="5" a="1"/>
  <c r="S30" i="4" a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U14" i="4"/>
  <c r="V14" i="4" s="1"/>
  <c r="U15" i="4"/>
  <c r="X15" i="4" s="1"/>
  <c r="U16" i="4"/>
  <c r="V16" i="4" s="1"/>
  <c r="U17" i="4"/>
  <c r="V17" i="4" s="1"/>
  <c r="U18" i="4"/>
  <c r="X18" i="4" s="1"/>
  <c r="W18" i="4"/>
  <c r="U19" i="4"/>
  <c r="X19" i="4" s="1"/>
  <c r="W19" i="4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W13" i="4" l="1"/>
  <c r="X13" i="4"/>
  <c r="B8" i="6"/>
  <c r="B15" i="6" s="1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G5" i="10" a="1"/>
  <c r="D5" i="14" a="1"/>
  <c r="E5" i="14" a="1"/>
  <c r="B19" i="13"/>
  <c r="B25" i="13" s="1"/>
  <c r="B20" i="6"/>
  <c r="B26" i="6" s="1"/>
  <c r="F590" i="12"/>
  <c r="E5" i="10" a="1"/>
  <c r="H5" i="12" a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I11" i="12"/>
  <c r="B46" i="6"/>
  <c r="I10" i="12"/>
  <c r="I7" i="12"/>
  <c r="I9" i="12"/>
  <c r="I8" i="12"/>
  <c r="I6" i="12"/>
  <c r="B35" i="6"/>
  <c r="B36" i="6" s="1"/>
  <c r="B37" i="6" s="1"/>
  <c r="B38" i="6" s="1"/>
  <c r="B39" i="6" s="1"/>
  <c r="B53" i="6" l="1"/>
  <c r="B56" i="6" s="1"/>
  <c r="H5" i="10" s="1" a="1"/>
  <c r="B52" i="6"/>
  <c r="B55" i="6" s="1"/>
  <c r="F5" i="10" s="1" a="1"/>
  <c r="C49" i="13"/>
  <c r="C54" i="13" s="1"/>
  <c r="C48" i="13"/>
  <c r="C53" i="13" s="1"/>
  <c r="K5" i="10" a="1"/>
  <c r="K5" i="14" a="1"/>
  <c r="B37" i="13"/>
  <c r="B38" i="13" s="1"/>
  <c r="B49" i="13" l="1"/>
  <c r="B54" i="13" s="1"/>
  <c r="B48" i="13"/>
  <c r="B53" i="13" s="1"/>
  <c r="H5" i="14" a="1"/>
  <c r="F5" i="14" a="1"/>
  <c r="N5" i="10" s="1" a="1"/>
  <c r="H590" i="12" l="1"/>
  <c r="I5" i="12"/>
  <c r="I590" i="12" s="1"/>
  <c r="M5" i="14" a="1"/>
  <c r="E590" i="14"/>
  <c r="I5" i="14" a="1"/>
  <c r="L5" i="14" a="1"/>
  <c r="L590" i="14" s="1"/>
  <c r="K590" i="14"/>
  <c r="L5" i="10" a="1"/>
  <c r="I5" i="10" a="1"/>
  <c r="J590" i="14" l="1"/>
  <c r="B590" i="12" s="1"/>
  <c r="G590" i="14" s="1"/>
  <c r="U5" i="10" a="1"/>
  <c r="M590" i="14" l="1"/>
  <c r="N5" i="14" a="1"/>
  <c r="I590" i="14"/>
  <c r="U5" i="14" l="1" a="1"/>
  <c r="U590" i="14" s="1"/>
  <c r="N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<sst xmlns="http://schemas.openxmlformats.org/spreadsheetml/2006/main" count="5587" uniqueCount="1085">
  <si>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</si>
  <si>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</si>
  <si>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</si>
  <si>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</si>
  <si>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</si>
  <si>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</si>
  <si>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</si>
  <si>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</si>
  <si>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</si>
  <si>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</si>
  <si>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</si>
  <si>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</si>
  <si>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</si>
  <si>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</si>
  <si>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</si>
  <si>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</si>
  <si>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</si>
  <si>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</si>
  <si>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</si>
  <si>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</si>
  <si>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</si>
  <si>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</si>
  <si>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</si>
  <si>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</si>
  <si>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</si>
  <si>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</si>
  <si>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</si>
  <si>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</si>
  <si>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</si>
  <si>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</si>
  <si>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</si>
  <si>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</si>
  <si>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</si>
  <si>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</si>
  <si>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</si>
  <si>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</si>
  <si>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</si>
  <si>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</si>
  <si>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</si>
  <si>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</si>
  <si>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</si>
  <si>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</si>
  <si>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</si>
  <si>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</si>
  <si>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</si>
  <si>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</si>
  <si>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</si>
  <si>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</si>
  <si>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</si>
  <si>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</si>
  <si>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</si>
  <si>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</si>
  <si>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</si>
  <si>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</si>
  <si>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</si>
  <si>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</si>
  <si>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</si>
  <si>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</si>
  <si>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</si>
  <si>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</si>
  <si>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</si>
  <si>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</si>
  <si>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</si>
  <si>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</si>
  <si>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</si>
  <si>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</si>
  <si>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</si>
  <si>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</si>
  <si>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</si>
  <si>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</si>
  <si>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</si>
  <si>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</si>
  <si>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</si>
  <si>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</si>
  <si>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</si>
  <si>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</si>
  <si>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</si>
  <si>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</si>
  <si>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</si>
  <si>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</si>
  <si>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</si>
  <si>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</si>
  <si>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</si>
  <si>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</si>
  <si>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</si>
  <si>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</si>
  <si>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</si>
  <si>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</si>
  <si>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</si>
  <si>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</si>
  <si>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</si>
  <si>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</si>
  <si>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</si>
  <si>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</si>
  <si>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</si>
  <si>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</si>
  <si>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</si>
  <si>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</si>
  <si>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</si>
  <si>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</si>
  <si>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</si>
  <si>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</si>
  <si>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</si>
  <si>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</si>
  <si>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</si>
  <si>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</si>
  <si>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</si>
  <si>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260</t>
  </si>
  <si>
    <t>Barnehager</t>
  </si>
  <si>
    <t>2010</t>
  </si>
  <si>
    <t>Barnehage</t>
  </si>
  <si>
    <t>10100</t>
  </si>
  <si>
    <t>Fast lønn</t>
  </si>
  <si>
    <t/>
  </si>
  <si>
    <t>Uten prosjekt</t>
  </si>
  <si>
    <t>Barnehagemyndighet</t>
  </si>
  <si>
    <t>1. Lønn</t>
  </si>
  <si>
    <t>270</t>
  </si>
  <si>
    <t>Byremo barnehage</t>
  </si>
  <si>
    <t>9. Pensjon</t>
  </si>
  <si>
    <t>271</t>
  </si>
  <si>
    <t>Konsmo barnehage</t>
  </si>
  <si>
    <t>91. Arbeidsgiveravgift</t>
  </si>
  <si>
    <t>272</t>
  </si>
  <si>
    <t>Lyngtua barnehage</t>
  </si>
  <si>
    <t xml:space="preserve">2. Varer og tjenester </t>
  </si>
  <si>
    <t>273</t>
  </si>
  <si>
    <t>Nygård barnehage</t>
  </si>
  <si>
    <t>3. Mva</t>
  </si>
  <si>
    <t>299</t>
  </si>
  <si>
    <t>Oppvekst og kultur stab</t>
  </si>
  <si>
    <t>5. Sykelønnsrefusjon</t>
  </si>
  <si>
    <t>10103</t>
  </si>
  <si>
    <t>Vikarpool</t>
  </si>
  <si>
    <t>6. Mva-kompensasjon</t>
  </si>
  <si>
    <t>7. Matpenger (innbetalte kostpenger)</t>
  </si>
  <si>
    <t>Andre tilskudd og refusjoner</t>
  </si>
  <si>
    <t>Foreldrebetaling</t>
  </si>
  <si>
    <t>10104</t>
  </si>
  <si>
    <t>Vikar for fast ansatte/vakant</t>
  </si>
  <si>
    <t>Internt salg/matsalg</t>
  </si>
  <si>
    <t>Feilføring</t>
  </si>
  <si>
    <t>10108</t>
  </si>
  <si>
    <t>Faste tillegg</t>
  </si>
  <si>
    <t>Lærlinger</t>
  </si>
  <si>
    <t>Tap på krav</t>
  </si>
  <si>
    <t>Kapitalkostnader, renter og avskrivning bygg</t>
  </si>
  <si>
    <t>Tilskudd private</t>
  </si>
  <si>
    <t>180</t>
  </si>
  <si>
    <t>HR</t>
  </si>
  <si>
    <t>10109</t>
  </si>
  <si>
    <t>Intern overføring lønn</t>
  </si>
  <si>
    <t>Annet</t>
  </si>
  <si>
    <t>Familiebarnehage</t>
  </si>
  <si>
    <t>261</t>
  </si>
  <si>
    <t>Team 1825</t>
  </si>
  <si>
    <t>10200</t>
  </si>
  <si>
    <t>Lønn til vikarer</t>
  </si>
  <si>
    <t>12027</t>
  </si>
  <si>
    <t>2. Øvingsundervisning Byremo BHG (fond 256*204)</t>
  </si>
  <si>
    <t>12028</t>
  </si>
  <si>
    <t>2. Minoritetsspråklig tilskudd barnehage (fond 251*317-320)</t>
  </si>
  <si>
    <t>12026</t>
  </si>
  <si>
    <t>2. Øvingsundervisning Konsmo BHG (fond 256*203)</t>
  </si>
  <si>
    <t>Sum korrigert med (både positive og negativt)</t>
  </si>
  <si>
    <t>Ikke gruppert</t>
  </si>
  <si>
    <t>11539</t>
  </si>
  <si>
    <t>2. Øvingsundervisning Lyngtua (fond 256*201)</t>
  </si>
  <si>
    <t>Matpenger per heltidsplass</t>
  </si>
  <si>
    <t>10625</t>
  </si>
  <si>
    <t>2. Øvingsundervisning Nygård (fond 256*200)</t>
  </si>
  <si>
    <t>*ved behov for flere egne grupperinger eller andre endringer- gjør endringer i arkfanen "metadata"</t>
  </si>
  <si>
    <t>10201</t>
  </si>
  <si>
    <t>Sykevikarer</t>
  </si>
  <si>
    <t>10202</t>
  </si>
  <si>
    <t>Ferievikarer</t>
  </si>
  <si>
    <t>10206</t>
  </si>
  <si>
    <t>Periodisert lønn</t>
  </si>
  <si>
    <t>10209</t>
  </si>
  <si>
    <t>Tariffbestemte ytelser vikar</t>
  </si>
  <si>
    <t>10300</t>
  </si>
  <si>
    <t>Lønn til ekstrahjelp</t>
  </si>
  <si>
    <t>10400</t>
  </si>
  <si>
    <t>Overtidslønn</t>
  </si>
  <si>
    <t>10500</t>
  </si>
  <si>
    <t>Annen lønn/trekkpl.godtgjørelse</t>
  </si>
  <si>
    <t>10502</t>
  </si>
  <si>
    <t>Lønn Lærling</t>
  </si>
  <si>
    <t>10504</t>
  </si>
  <si>
    <t>Avgiftspl. km-godtgjørelse</t>
  </si>
  <si>
    <t>12231</t>
  </si>
  <si>
    <t>2. Videreutdanning barnehage</t>
  </si>
  <si>
    <t>10901</t>
  </si>
  <si>
    <t>Pensjon KLP-felles ordning</t>
  </si>
  <si>
    <t>10905</t>
  </si>
  <si>
    <t>Skattepliktig forsikring</t>
  </si>
  <si>
    <t>810</t>
  </si>
  <si>
    <t>Fellestjenester pensjon</t>
  </si>
  <si>
    <t>10907</t>
  </si>
  <si>
    <t>Pensjon - manuell føring årsoppgjør for lite avsatt</t>
  </si>
  <si>
    <t>10908</t>
  </si>
  <si>
    <t>Premieavvik pensjon</t>
  </si>
  <si>
    <t>10990</t>
  </si>
  <si>
    <t>Arbeidsgiveravgift</t>
  </si>
  <si>
    <t>11000</t>
  </si>
  <si>
    <t>Kontormateriell</t>
  </si>
  <si>
    <t>11001</t>
  </si>
  <si>
    <t>Aviser og tidskrifter</t>
  </si>
  <si>
    <t>11050</t>
  </si>
  <si>
    <t>Undervisningsmateriell</t>
  </si>
  <si>
    <t>11051</t>
  </si>
  <si>
    <t>Lærebøker</t>
  </si>
  <si>
    <t>11052</t>
  </si>
  <si>
    <t>Fritt skolemateriell</t>
  </si>
  <si>
    <t>11100</t>
  </si>
  <si>
    <t>Medisinsk forbr.materiell</t>
  </si>
  <si>
    <t>11150</t>
  </si>
  <si>
    <t>Matvarer med mva-komp</t>
  </si>
  <si>
    <t>11151</t>
  </si>
  <si>
    <t>Matvarer uten mva-komp</t>
  </si>
  <si>
    <t>200</t>
  </si>
  <si>
    <t>Skole</t>
  </si>
  <si>
    <t>11200</t>
  </si>
  <si>
    <t>Annet forbruksmateriell- råvarer etc.</t>
  </si>
  <si>
    <t>11201</t>
  </si>
  <si>
    <t>Velferdstiltak og erkjentlighetsgaver</t>
  </si>
  <si>
    <t>10003</t>
  </si>
  <si>
    <t>2. KONSMO BARNEHAGE-TURKONTO (fond 251*330)</t>
  </si>
  <si>
    <t>11202</t>
  </si>
  <si>
    <t>Arbeidstøy m.v.</t>
  </si>
  <si>
    <t>11207</t>
  </si>
  <si>
    <t>Rengjøringsmateriell</t>
  </si>
  <si>
    <t>11303</t>
  </si>
  <si>
    <t>Telefon - fast og mobil</t>
  </si>
  <si>
    <t>161</t>
  </si>
  <si>
    <t>IKT</t>
  </si>
  <si>
    <t>11304</t>
  </si>
  <si>
    <t>Datakommunikasjon</t>
  </si>
  <si>
    <t>10014</t>
  </si>
  <si>
    <t>1. IKT</t>
  </si>
  <si>
    <t>11400</t>
  </si>
  <si>
    <t>Annonse- reklame og info.</t>
  </si>
  <si>
    <t>11500</t>
  </si>
  <si>
    <t>Opplæring- kurs</t>
  </si>
  <si>
    <t>11502</t>
  </si>
  <si>
    <t>Oppholdsutgifter kurs</t>
  </si>
  <si>
    <t>11602</t>
  </si>
  <si>
    <t>Kjøregodtgjørelse</t>
  </si>
  <si>
    <t>11700</t>
  </si>
  <si>
    <t>Transport og reise (mva 12%)</t>
  </si>
  <si>
    <t>11701</t>
  </si>
  <si>
    <t>Reiseutgifter m/mva (ikke oppg.plikt)</t>
  </si>
  <si>
    <t>11702</t>
  </si>
  <si>
    <t>Reiseutgifter u/mva (ikke oppg.plikt)</t>
  </si>
  <si>
    <t>11900</t>
  </si>
  <si>
    <t>Leie av lokaler og grunn</t>
  </si>
  <si>
    <t>11950</t>
  </si>
  <si>
    <t>Avgifter- gebyr- lisenser</t>
  </si>
  <si>
    <t>160</t>
  </si>
  <si>
    <t>Utvikling</t>
  </si>
  <si>
    <t>11952</t>
  </si>
  <si>
    <t>Lisens/vedlikehold progamvare</t>
  </si>
  <si>
    <t>12001</t>
  </si>
  <si>
    <t>Inventar- utstyr- verktøy- redskap</t>
  </si>
  <si>
    <t>12002</t>
  </si>
  <si>
    <t>Bøker og media</t>
  </si>
  <si>
    <t>12003</t>
  </si>
  <si>
    <t>Datautstyr og programvare</t>
  </si>
  <si>
    <t>12200</t>
  </si>
  <si>
    <t>Leie og leasing av driftsmidler (inventar, utstyr, maskiner)</t>
  </si>
  <si>
    <t>12301</t>
  </si>
  <si>
    <t>Vedlikehold bygg/anlegg</t>
  </si>
  <si>
    <t>12400</t>
  </si>
  <si>
    <t>Driftsavtaler, reparasjoner og vaktmestertjenester</t>
  </si>
  <si>
    <t>12401</t>
  </si>
  <si>
    <t>IKT-drift</t>
  </si>
  <si>
    <t>12700</t>
  </si>
  <si>
    <t>Kjøp fra andre (inngår i egenproduksjon)</t>
  </si>
  <si>
    <t>12703</t>
  </si>
  <si>
    <t>Konsulenttjenester</t>
  </si>
  <si>
    <t>10822</t>
  </si>
  <si>
    <t>Tolketjeneste flyktninger</t>
  </si>
  <si>
    <t>13500</t>
  </si>
  <si>
    <t>Kjøp fra kommuner</t>
  </si>
  <si>
    <t>13700</t>
  </si>
  <si>
    <t>Kjøp fra andre (erstatter egen tjenesteproduksjon)</t>
  </si>
  <si>
    <t>14290</t>
  </si>
  <si>
    <t>MVA som gir rett til MVA-kompensasjon</t>
  </si>
  <si>
    <t>222</t>
  </si>
  <si>
    <t>Lister pedagogiske senter</t>
  </si>
  <si>
    <t>11929</t>
  </si>
  <si>
    <t>2. Rekom (kompetanseutvikling barnehage) (fond 251*53)</t>
  </si>
  <si>
    <t>14700</t>
  </si>
  <si>
    <t>Overføring til andre/private</t>
  </si>
  <si>
    <t>14704</t>
  </si>
  <si>
    <t>Tap på fordringer</t>
  </si>
  <si>
    <t>15501</t>
  </si>
  <si>
    <t>Avsetning til bundne fond - 1B (administrativt)</t>
  </si>
  <si>
    <t>10053</t>
  </si>
  <si>
    <t>2. Tilskudd BUFDIR 2023-2025: Foreldrekurs i barnehage (fond 251*117)</t>
  </si>
  <si>
    <t>11567</t>
  </si>
  <si>
    <t>2. Toppet bemanning i bhg 2025 (250*147)</t>
  </si>
  <si>
    <t>12165</t>
  </si>
  <si>
    <t>2. Veiledning nyutdannede lærere</t>
  </si>
  <si>
    <t>11568</t>
  </si>
  <si>
    <t>2. Svømmeopplæring Lyngtua 25/26 (251*149)</t>
  </si>
  <si>
    <t>11569</t>
  </si>
  <si>
    <t>2.særskilt lærlingstilskudd Lyngtua 25/26 (251*150)</t>
  </si>
  <si>
    <t>11643</t>
  </si>
  <si>
    <t>2. Lyngtua frikjøp ressurspersoner UL1 (251*394)</t>
  </si>
  <si>
    <t>820</t>
  </si>
  <si>
    <t>Avskrivninger</t>
  </si>
  <si>
    <t>15900</t>
  </si>
  <si>
    <t>Avskrivninger 5 år</t>
  </si>
  <si>
    <t>15901</t>
  </si>
  <si>
    <t>Avskrvinger 10 år</t>
  </si>
  <si>
    <t>16000</t>
  </si>
  <si>
    <t>Brukerbetaling kommunale tjenester</t>
  </si>
  <si>
    <t>16201</t>
  </si>
  <si>
    <t>Kostpenger</t>
  </si>
  <si>
    <t>16204</t>
  </si>
  <si>
    <t>Kosttrekk ansatte (LØNN)</t>
  </si>
  <si>
    <t>16503</t>
  </si>
  <si>
    <t>Avgiftspliktig salg varer (15%)</t>
  </si>
  <si>
    <t>17000</t>
  </si>
  <si>
    <t>Refusjon fra staten</t>
  </si>
  <si>
    <t>11564</t>
  </si>
  <si>
    <t>2. Skolegriser BUS</t>
  </si>
  <si>
    <t>11570</t>
  </si>
  <si>
    <t>2. Udir tilretteleggingsmidler 25/26 Lyngtua (251*151)</t>
  </si>
  <si>
    <t>17001</t>
  </si>
  <si>
    <t>refusjon fra NAV</t>
  </si>
  <si>
    <t>17100</t>
  </si>
  <si>
    <t>Refusjon av sykepenger</t>
  </si>
  <si>
    <t>17101</t>
  </si>
  <si>
    <t>Refusjon av fødselspenger</t>
  </si>
  <si>
    <t>17290</t>
  </si>
  <si>
    <t>MVA-kompensasjon drift</t>
  </si>
  <si>
    <t>17301</t>
  </si>
  <si>
    <t>Lærlingetilskudd</t>
  </si>
  <si>
    <t>17500</t>
  </si>
  <si>
    <t>Refusjon fra kommuner</t>
  </si>
  <si>
    <t>17700</t>
  </si>
  <si>
    <t>Refusjon fra andre u/mva (private)</t>
  </si>
  <si>
    <t>17701</t>
  </si>
  <si>
    <t>Refusjon fra ansatte (mobil)</t>
  </si>
  <si>
    <t>18107</t>
  </si>
  <si>
    <t>Tilskudd fra staten - 1B</t>
  </si>
  <si>
    <t>18109</t>
  </si>
  <si>
    <t>Øremerkede statstilskudd - 1B</t>
  </si>
  <si>
    <t>220</t>
  </si>
  <si>
    <t>Gjesteelever</t>
  </si>
  <si>
    <t>18900</t>
  </si>
  <si>
    <t>Overføringer fra andre (private)</t>
  </si>
  <si>
    <t>19401</t>
  </si>
  <si>
    <t>Bruk av disp.fond - 1B (administrativt)</t>
  </si>
  <si>
    <t>19501</t>
  </si>
  <si>
    <t>Bruk av bundne driftsfond - 1B (administrativt)</t>
  </si>
  <si>
    <t>2. Ektratilskudd JP (251*384)</t>
  </si>
  <si>
    <t>ØKONOMIRAPPORT – Funksjon 221  ▸  Lim inn fra regnskap. Sett Gruppering i kolonne H.</t>
  </si>
  <si>
    <t>Summeringstabeller</t>
  </si>
  <si>
    <t>Gruppering 211*</t>
  </si>
  <si>
    <t>540</t>
  </si>
  <si>
    <t>Eiendomsdrift</t>
  </si>
  <si>
    <t>2210</t>
  </si>
  <si>
    <t>Barnehagelokaler</t>
  </si>
  <si>
    <t>560</t>
  </si>
  <si>
    <t>Renhold</t>
  </si>
  <si>
    <t>950</t>
  </si>
  <si>
    <t>INV Plan og teknisk</t>
  </si>
  <si>
    <t>95109</t>
  </si>
  <si>
    <t>Investering bygg - kommunale bygg og anlegg</t>
  </si>
  <si>
    <t>525</t>
  </si>
  <si>
    <t>Vei- grønt og gatelys</t>
  </si>
  <si>
    <t>541</t>
  </si>
  <si>
    <t>Eiendomsvedlikehold</t>
  </si>
  <si>
    <t>10750</t>
  </si>
  <si>
    <t>Lønn renhold</t>
  </si>
  <si>
    <t>10751</t>
  </si>
  <si>
    <t>Sykevikar renhold</t>
  </si>
  <si>
    <t>10752</t>
  </si>
  <si>
    <t>Ferievikar renhold</t>
  </si>
  <si>
    <t>10753</t>
  </si>
  <si>
    <t>Ekstra vikar renhold</t>
  </si>
  <si>
    <t>Korreksjoner</t>
  </si>
  <si>
    <t>11209</t>
  </si>
  <si>
    <t>Driftsmateriell bygg</t>
  </si>
  <si>
    <t>11703</t>
  </si>
  <si>
    <t>Drivstoff</t>
  </si>
  <si>
    <t>11704</t>
  </si>
  <si>
    <t>Reperasjon og vedlikehold av transportmidler</t>
  </si>
  <si>
    <t>542</t>
  </si>
  <si>
    <t>Energikostnader</t>
  </si>
  <si>
    <t>11800</t>
  </si>
  <si>
    <t>Strøm</t>
  </si>
  <si>
    <t>11810</t>
  </si>
  <si>
    <t>Fjernvarme</t>
  </si>
  <si>
    <t>11902</t>
  </si>
  <si>
    <t>Festeavgift</t>
  </si>
  <si>
    <t>11951</t>
  </si>
  <si>
    <t>Kommunale avgifter</t>
  </si>
  <si>
    <t>15902</t>
  </si>
  <si>
    <t>Avskrivninger 20 år</t>
  </si>
  <si>
    <t>15903</t>
  </si>
  <si>
    <t>Avskrivninger 40 år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</si>
  <si>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</si>
  <si>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</si>
  <si>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</si>
  <si>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</si>
  <si>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</si>
  <si>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</si>
  <si>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</si>
  <si>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</si>
  <si>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</si>
  <si>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</si>
  <si>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</si>
  <si>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</si>
  <si>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</si>
  <si>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</si>
  <si>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</si>
  <si>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</si>
  <si>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</si>
  <si>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</si>
  <si>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</si>
  <si>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</si>
  <si>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</si>
  <si>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</si>
  <si>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</si>
  <si>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</si>
  <si>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</si>
  <si>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</si>
  <si>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</si>
  <si>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</si>
  <si>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</si>
  <si>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</si>
  <si>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</si>
  <si>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</si>
  <si>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</si>
  <si>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</si>
  <si>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</si>
  <si>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</si>
  <si>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</si>
  <si>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</si>
  <si>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</si>
  <si>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</si>
  <si>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</si>
  <si>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</si>
  <si>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</si>
  <si>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</si>
  <si>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</si>
  <si>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</si>
  <si>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</si>
  <si>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</si>
  <si>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</si>
  <si>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</si>
  <si>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</si>
  <si>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</si>
  <si>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</si>
  <si>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</si>
  <si>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</si>
  <si>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</si>
  <si>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</si>
  <si>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</si>
  <si>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</si>
  <si>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</si>
  <si>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</si>
  <si>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</si>
  <si>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</si>
  <si>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</si>
  <si>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</si>
  <si>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</si>
  <si>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</si>
  <si>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</si>
  <si>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</si>
  <si>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</si>
  <si>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</si>
  <si>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</si>
  <si>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</si>
  <si>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</si>
  <si>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</si>
  <si>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</si>
  <si>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</si>
  <si>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</si>
  <si>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</si>
  <si>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</si>
  <si>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</si>
  <si>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</si>
  <si>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</si>
  <si>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</si>
  <si>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</si>
  <si>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</si>
  <si>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</si>
  <si>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</si>
  <si>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</si>
  <si>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</si>
  <si>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</si>
  <si>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</si>
  <si>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</si>
  <si>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</si>
  <si>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</si>
  <si>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</si>
  <si>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</si>
  <si>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</si>
  <si>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</si>
  <si>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</si>
  <si>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</si>
  <si>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</si>
  <si>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</si>
  <si>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</si>
  <si>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</si>
  <si>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</si>
  <si>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</si>
  <si>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</si>
  <si>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</si>
  <si>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</si>
  <si>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</si>
  <si>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</si>
  <si>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</si>
  <si>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</si>
  <si>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</si>
  <si>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</si>
  <si>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</si>
  <si>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</si>
  <si>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</si>
  <si>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</si>
  <si>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</si>
  <si>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</si>
  <si>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</si>
  <si>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</si>
  <si>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</si>
  <si>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</si>
  <si>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</si>
  <si>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</si>
  <si>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</si>
  <si>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</si>
  <si>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</si>
  <si>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</si>
  <si>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</si>
  <si>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</si>
  <si>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</si>
  <si>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</si>
  <si>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</si>
  <si>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</si>
  <si>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</si>
  <si>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</si>
  <si>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</si>
  <si>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</si>
  <si>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</si>
  <si>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</si>
  <si>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</si>
  <si>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</si>
  <si>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</si>
  <si>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</si>
  <si>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</si>
  <si>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</si>
  <si>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</si>
  <si>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</si>
  <si>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</si>
  <si>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</si>
  <si>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</si>
  <si>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</si>
  <si>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</si>
  <si>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</si>
  <si>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</si>
  <si>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</si>
  <si>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</si>
  <si>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</si>
  <si>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</si>
  <si>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</si>
  <si>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</si>
  <si>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</si>
  <si>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</si>
  <si>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</si>
  <si>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</si>
  <si>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</si>
  <si>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</si>
  <si>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</si>
  <si>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</si>
  <si>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</si>
  <si>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</si>
  <si>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</si>
  <si>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</si>
  <si>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</si>
  <si>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</si>
  <si>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</si>
  <si>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</si>
  <si>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</si>
  <si>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</si>
  <si>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</si>
  <si>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</si>
  <si>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</si>
  <si>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</si>
  <si>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</si>
  <si>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</si>
  <si>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</si>
  <si>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</si>
  <si>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</si>
  <si>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</si>
  <si>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</si>
  <si>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</si>
  <si>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</si>
  <si>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</si>
  <si>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</si>
  <si>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</si>
  <si>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</si>
  <si>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</si>
  <si>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</si>
  <si>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</si>
  <si>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</si>
  <si>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</si>
  <si>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</si>
  <si>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</si>
  <si>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</si>
  <si>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</si>
  <si>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</si>
  <si>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</si>
  <si>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</si>
  <si>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</si>
  <si>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</si>
  <si>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</si>
  <si>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</si>
  <si>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</si>
  <si>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</si>
  <si>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</si>
  <si>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</si>
  <si>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</si>
  <si>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</si>
  <si>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</si>
  <si>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</si>
  <si>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</si>
  <si>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</si>
  <si>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</si>
  <si>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</si>
  <si>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</si>
  <si>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</si>
  <si>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</si>
  <si>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</si>
  <si>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</si>
  <si>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</si>
  <si>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</si>
  <si>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</si>
  <si>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</si>
  <si>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</si>
  <si>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</si>
  <si>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</si>
  <si>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</si>
  <si>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</si>
  <si>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</si>
  <si>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</si>
  <si>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</si>
  <si>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</si>
  <si>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</si>
  <si>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</si>
  <si>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</si>
  <si>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</si>
  <si>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</si>
  <si>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</si>
  <si>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</si>
  <si>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</si>
  <si>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</si>
  <si>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</si>
  <si>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</si>
  <si>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</si>
  <si>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</si>
  <si>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</si>
  <si>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</si>
  <si>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</si>
  <si>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</si>
  <si>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</si>
  <si>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</si>
  <si>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</si>
  <si>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</si>
  <si>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</si>
  <si>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</si>
  <si>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</si>
  <si>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</si>
  <si>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</si>
  <si>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</si>
  <si>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</si>
  <si>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</si>
  <si>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</si>
  <si>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</si>
  <si>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</si>
  <si>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</si>
  <si>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</si>
  <si>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</si>
  <si>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</si>
  <si>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</si>
  <si>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</si>
  <si>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</si>
  <si>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</si>
  <si>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</si>
  <si>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</si>
  <si>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</si>
  <si>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</si>
  <si>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</si>
  <si>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</si>
  <si>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</si>
  <si>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</si>
  <si>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</si>
  <si>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</si>
  <si>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</si>
  <si>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</si>
  <si>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</si>
  <si>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</si>
  <si>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</si>
  <si>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</si>
  <si>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</si>
  <si>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</si>
  <si>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</si>
  <si>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</si>
  <si>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</si>
  <si>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</si>
  <si>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</si>
  <si>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</si>
  <si>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</si>
  <si>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</si>
  <si>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</si>
  <si>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</si>
  <si>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</si>
  <si>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</si>
  <si>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</si>
  <si>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</si>
  <si>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</si>
  <si>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</si>
  <si>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</si>
  <si>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</si>
  <si>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</si>
  <si>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</si>
  <si>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</si>
  <si>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</si>
  <si>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</si>
  <si>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</si>
  <si>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</si>
  <si>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</si>
  <si>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</si>
  <si>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</si>
  <si>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</si>
  <si>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</si>
  <si>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</si>
  <si>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</si>
  <si>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</si>
  <si>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</si>
  <si>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</si>
  <si>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</si>
  <si>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</si>
  <si>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</si>
  <si>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</si>
  <si>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</si>
  <si>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</si>
  <si>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</si>
  <si>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</si>
  <si>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</si>
  <si>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</si>
  <si>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</si>
  <si>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</si>
  <si>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</si>
  <si>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</si>
  <si>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</si>
  <si>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</si>
  <si>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</si>
  <si>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</si>
  <si>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</si>
  <si>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</si>
  <si>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</si>
  <si>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</si>
  <si>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</si>
  <si>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</si>
  <si>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</si>
  <si>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</si>
  <si>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</si>
  <si>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</si>
  <si>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</si>
  <si>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</si>
  <si>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</si>
  <si>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</si>
  <si>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</si>
  <si>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</si>
  <si>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</si>
  <si>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</si>
  <si>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</si>
  <si>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</si>
  <si>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</si>
  <si>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</si>
  <si>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</si>
  <si>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</si>
  <si>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</si>
  <si>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</si>
  <si>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</si>
  <si>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</si>
  <si>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</si>
  <si>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</si>
  <si>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</si>
  <si>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</si>
  <si>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</si>
  <si>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</si>
  <si>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</si>
  <si>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</si>
  <si>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</si>
  <si>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</si>
  <si>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</si>
  <si>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</si>
  <si>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</si>
  <si>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</si>
  <si>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</si>
  <si>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</si>
  <si>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</si>
  <si>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</si>
  <si>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</si>
  <si>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</si>
  <si>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</si>
  <si>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</si>
  <si>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</si>
  <si>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</si>
  <si>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</si>
  <si>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</si>
  <si>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</si>
  <si>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</si>
  <si>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</si>
  <si>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</si>
  <si>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</si>
  <si>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</si>
  <si>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</si>
  <si>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</si>
  <si>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</si>
  <si>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</si>
  <si>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</si>
  <si>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</si>
  <si>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</si>
  <si>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</si>
  <si>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</si>
  <si>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</si>
  <si>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</si>
  <si>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</si>
  <si>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</si>
  <si>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</si>
  <si>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</si>
  <si>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</si>
  <si>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</si>
  <si>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</si>
  <si>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</si>
  <si>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</si>
  <si>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</si>
  <si>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</si>
  <si>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</si>
  <si>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</si>
  <si>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</si>
  <si>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</si>
  <si>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</si>
  <si>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</si>
  <si>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</si>
  <si>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</si>
  <si>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</si>
  <si>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</si>
  <si>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</si>
  <si>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</si>
  <si>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</si>
  <si>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</si>
  <si>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</si>
  <si>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</si>
  <si>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</si>
  <si>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</si>
  <si>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</si>
  <si>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</si>
  <si>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</si>
  <si>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</si>
  <si>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</si>
  <si>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</si>
  <si>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</si>
  <si>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</si>
  <si>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</si>
  <si>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</si>
  <si>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</si>
  <si>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</si>
  <si>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</si>
  <si>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</si>
  <si>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</si>
  <si>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</si>
  <si>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</si>
  <si>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</si>
  <si>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</si>
  <si>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</si>
  <si>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</si>
  <si>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</si>
  <si>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</si>
  <si>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</si>
  <si>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</si>
  <si>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</si>
  <si>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</si>
  <si>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</si>
  <si>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</si>
  <si>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</si>
  <si>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</si>
  <si>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</si>
  <si>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</si>
  <si>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</si>
  <si>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</si>
  <si>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</si>
  <si>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</si>
  <si>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</si>
  <si>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</si>
  <si>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</si>
  <si>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</si>
  <si>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</si>
  <si>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</si>
  <si>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</si>
  <si>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</si>
  <si>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</si>
  <si>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</si>
  <si>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</si>
  <si>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</si>
  <si>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</si>
  <si>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</si>
  <si>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</si>
  <si>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</si>
  <si>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</si>
  <si>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</si>
  <si>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</si>
  <si>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</si>
  <si>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</si>
  <si>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</si>
  <si>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</si>
  <si>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</si>
  <si>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</si>
  <si>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</si>
  <si>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</si>
  <si>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</si>
  <si>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</si>
  <si>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</si>
  <si>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</si>
  <si>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</si>
  <si>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</si>
  <si>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</si>
  <si>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</si>
  <si>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</si>
  <si>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</si>
  <si>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</si>
  <si>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</si>
  <si>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</si>
  <si>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</si>
  <si>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</si>
  <si>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</si>
  <si>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</si>
  <si>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</si>
  <si>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</si>
  <si>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</si>
  <si>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</si>
  <si>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</si>
  <si>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</si>
  <si>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</si>
  <si>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</si>
  <si>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</si>
  <si>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</si>
  <si>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</si>
  <si>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</si>
  <si>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</si>
  <si>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</si>
  <si>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</si>
  <si>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</si>
  <si>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</si>
  <si>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</si>
  <si>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</si>
  <si>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</si>
  <si>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</si>
  <si>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</si>
  <si>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</si>
  <si>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</si>
  <si>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</si>
  <si>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</si>
  <si>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</si>
  <si>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</si>
  <si>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</si>
  <si>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</si>
  <si>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</si>
  <si>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</si>
  <si>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</si>
  <si>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</si>
  <si>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</si>
  <si>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</si>
  <si>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</si>
  <si>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</si>
  <si>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</si>
  <si>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</si>
  <si>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</si>
  <si>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</si>
  <si>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</si>
  <si>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</si>
  <si>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</si>
  <si>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</si>
  <si>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</si>
  <si>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</si>
  <si>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</si>
  <si>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</si>
  <si>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</si>
  <si>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</si>
  <si>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</si>
  <si>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</si>
  <si>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</si>
  <si>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</si>
  <si>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</si>
  <si>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</si>
  <si>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</si>
  <si>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</si>
  <si>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</si>
  <si>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</si>
  <si>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</si>
  <si>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</si>
  <si>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</si>
  <si>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</si>
  <si>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</si>
  <si>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</si>
  <si>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</si>
  <si>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</si>
  <si>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</si>
  <si>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</si>
  <si>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</si>
  <si>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</si>
  <si>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</si>
  <si>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</si>
  <si>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</si>
  <si>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</si>
  <si>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</si>
  <si>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</si>
  <si>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</si>
  <si>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</si>
  <si>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</si>
  <si>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</si>
  <si>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</si>
  <si>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</si>
  <si>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</si>
  <si>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</si>
  <si>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</si>
  <si>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</si>
  <si>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</si>
  <si>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</si>
  <si>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</si>
  <si>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</si>
  <si>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</si>
  <si>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</si>
  <si>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</si>
  <si>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</si>
  <si>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</si>
  <si>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</si>
  <si>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</si>
  <si>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</si>
  <si>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</si>
  <si>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</si>
  <si>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</si>
  <si>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</si>
  <si>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</si>
  <si>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</si>
  <si>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</si>
  <si>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</si>
  <si>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</si>
  <si>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</si>
  <si>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</si>
  <si>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</si>
  <si>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</si>
  <si>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</si>
  <si>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</si>
  <si>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</si>
  <si>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</si>
  <si>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</si>
  <si>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</si>
  <si>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</si>
  <si>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</si>
  <si>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Kommune</t>
  </si>
  <si>
    <t>Filadelfia barnehage AS</t>
  </si>
  <si>
    <t>Privat</t>
  </si>
  <si>
    <t>Frikirken åpen barnehage</t>
  </si>
  <si>
    <t>Læringsverkstedet Faråna barnehage</t>
  </si>
  <si>
    <t>Læringsverkstedet Rom barnehage</t>
  </si>
  <si>
    <t>Preg barnehager Kvås AS</t>
  </si>
  <si>
    <t>feil funksjon, skulle vært sammen med utgift</t>
  </si>
  <si>
    <t>hentet utg pr bygg pr diverse i visma</t>
  </si>
  <si>
    <t>visma kurs</t>
  </si>
  <si>
    <t xml:space="preserve">P12028 - alle bhg, private og kommunale, kan søke på dette. </t>
  </si>
  <si>
    <t xml:space="preserve">P10625 går i null pr bhg. Utgifter dekkes av tilskudd. </t>
  </si>
  <si>
    <t xml:space="preserve">P11539 går i null pr bhg. Utgifter dekkes av tilskudd. </t>
  </si>
  <si>
    <t xml:space="preserve">P12026 utgifter finansieres av tilskudd, holdes utenfor. </t>
  </si>
  <si>
    <t xml:space="preserve">P12027 utgifter finansieres av tilskudd, holdes utenfor. </t>
  </si>
  <si>
    <t xml:space="preserve">P12165 holdes utenfor, både private og kommunale bhg kan søke på dette. </t>
  </si>
  <si>
    <t xml:space="preserve">P12231 holdes utenfor, både private og kommunale bhg kan søke på dette. </t>
  </si>
  <si>
    <t>frikjøp ressursperson</t>
  </si>
  <si>
    <t>barne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</si>
</sst>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</fonts>
  <fills count="40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4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78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1" fillId="4" borderId="21" applyNumberFormat="0" applyAlignment="0" applyProtection="0"/>
    <xf numFmtId="0" fontId="42" fillId="4" borderId="20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35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7" fillId="20" borderId="4" xfId="0" applyFont="1" applyFill="1" applyBorder="1" applyAlignment="1">
      <alignment horizontal="left" vertical="top" wrapText="1"/>
    </xf>
    <xf numFmtId="0" fontId="38" fillId="21" borderId="4" xfId="0" applyFont="1" applyFill="1" applyBorder="1" applyAlignment="1">
      <alignment horizontal="left" vertical="top" wrapText="1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12" fillId="15" borderId="13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16" fillId="24" borderId="14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2" xfId="0" applyFont="1" applyFill="1" applyBorder="1" applyAlignment="1">
      <alignment vertical="center" wrapText="1"/>
    </xf>
    <xf numFmtId="3" fontId="11" fillId="7" borderId="15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15" fillId="25" borderId="16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7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8" xfId="0" applyFont="1" applyFill="1" applyBorder="1" applyAlignment="1">
      <alignment horizontal="left" vertical="center"/>
    </xf>
    <xf numFmtId="0" fontId="12" fillId="4" borderId="18" xfId="0" applyFont="1" applyFill="1" applyBorder="1" applyAlignment="1">
      <alignment horizontal="left" vertical="center"/>
    </xf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3" fontId="15" fillId="16" borderId="9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1" xfId="49" applyNumberFormat="1" applyAlignment="1">
      <alignment horizontal="right" vertical="center"/>
    </xf>
    <xf numFmtId="10" fontId="42" fillId="4" borderId="20" xfId="50" applyNumberFormat="1" applyAlignment="1">
      <alignment horizontal="right" vertical="center"/>
    </xf>
    <xf numFmtId="0" fontId="2" fillId="17" borderId="7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19" xfId="0" applyFont="1" applyFill="1" applyBorder="1" applyAlignment="1">
      <alignment horizontal="left" vertical="center"/>
    </xf>
    <xf numFmtId="0" fontId="45" fillId="28" borderId="22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3" fontId="14" fillId="16" borderId="9" xfId="0" applyNumberFormat="1" applyFont="1" applyFill="1" applyBorder="1" applyAlignment="1">
      <alignment horizontal="right" vertical="center"/>
    </xf>
    <xf numFmtId="3" fontId="11" fillId="7" borderId="23" xfId="0" applyNumberFormat="1" applyFont="1" applyFill="1" applyBorder="1" applyAlignment="1">
      <alignment horizontal="right" vertical="center"/>
    </xf>
    <xf numFmtId="0" fontId="6" fillId="14" borderId="15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4" xfId="0" applyFont="1" applyFill="1" applyBorder="1" applyAlignment="1">
      <alignment horizontal="left" vertical="center"/>
    </xf>
    <xf numFmtId="3" fontId="24" fillId="31" borderId="24" xfId="0" applyNumberFormat="1" applyFont="1" applyFill="1" applyBorder="1" applyAlignment="1">
      <alignment horizontal="right" vertical="center"/>
    </xf>
    <xf numFmtId="0" fontId="0" fillId="31" borderId="24" xfId="0" applyFill="1" applyBorder="1"/>
    <xf numFmtId="0" fontId="12" fillId="30" borderId="15" xfId="0" applyFont="1" applyFill="1" applyBorder="1" applyAlignment="1">
      <alignment horizontal="left" vertical="center" wrapText="1"/>
    </xf>
    <xf numFmtId="3" fontId="18" fillId="30" borderId="15" xfId="0" applyNumberFormat="1" applyFont="1" applyFill="1" applyBorder="1" applyAlignment="1">
      <alignment horizontal="right" vertical="center"/>
    </xf>
    <xf numFmtId="0" fontId="23" fillId="30" borderId="15" xfId="0" applyFont="1" applyFill="1" applyBorder="1" applyAlignment="1">
      <alignment horizontal="center" vertical="center"/>
    </xf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0" fillId="31" borderId="26" xfId="0" applyFill="1" applyBorder="1"/>
    <xf numFmtId="0" fontId="25" fillId="31" borderId="24" xfId="0" applyFont="1" applyFill="1" applyBorder="1" applyAlignment="1">
      <alignment horizontal="left" vertical="center"/>
    </xf>
    <xf numFmtId="3" fontId="26" fillId="31" borderId="24" xfId="0" applyNumberFormat="1" applyFont="1" applyFill="1" applyBorder="1" applyAlignment="1">
      <alignment horizontal="right" vertical="center"/>
    </xf>
    <xf numFmtId="0" fontId="23" fillId="31" borderId="24" xfId="0" applyFont="1" applyFill="1" applyBorder="1" applyAlignment="1">
      <alignment horizontal="left" vertical="center" wrapText="1"/>
    </xf>
    <xf numFmtId="0" fontId="0" fillId="31" borderId="27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3" xfId="0" applyFont="1" applyFill="1" applyBorder="1" applyAlignment="1">
      <alignment horizontal="left" vertical="center"/>
    </xf>
    <xf numFmtId="3" fontId="28" fillId="31" borderId="13" xfId="0" applyNumberFormat="1" applyFont="1" applyFill="1" applyBorder="1" applyAlignment="1">
      <alignment horizontal="right" vertical="center"/>
    </xf>
    <xf numFmtId="10" fontId="47" fillId="31" borderId="13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5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1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19" xfId="0" applyFont="1" applyFill="1" applyBorder="1" applyAlignment="1">
      <alignment horizontal="left" vertical="center"/>
    </xf>
    <xf numFmtId="0" fontId="43" fillId="26" borderId="29" xfId="0" applyFont="1" applyFill="1" applyBorder="1" applyAlignment="1">
      <alignment horizontal="left" vertical="center"/>
    </xf>
    <xf numFmtId="3" fontId="0" fillId="27" borderId="30" xfId="0" applyNumberFormat="1" applyFill="1" applyBorder="1" applyAlignment="1">
      <alignment horizontal="right" vertical="center"/>
    </xf>
    <xf numFmtId="0" fontId="43" fillId="26" borderId="31" xfId="0" applyFont="1" applyFill="1" applyBorder="1" applyAlignment="1">
      <alignment horizontal="left" vertical="center"/>
    </xf>
    <xf numFmtId="3" fontId="0" fillId="27" borderId="32" xfId="0" applyNumberFormat="1" applyFill="1" applyBorder="1" applyAlignment="1">
      <alignment horizontal="right" vertical="center"/>
    </xf>
    <xf numFmtId="0" fontId="43" fillId="26" borderId="33" xfId="0" applyFont="1" applyFill="1" applyBorder="1" applyAlignment="1">
      <alignment horizontal="left" vertical="center"/>
    </xf>
    <xf numFmtId="3" fontId="0" fillId="27" borderId="34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6" xfId="0" applyNumberFormat="1" applyFont="1" applyFill="1" applyBorder="1" applyAlignment="1">
      <alignment horizontal="right" vertical="center"/>
    </xf>
    <xf numFmtId="0" fontId="12" fillId="15" borderId="35" xfId="0" applyFont="1" applyFill="1" applyBorder="1" applyAlignment="1">
      <alignment horizontal="left" vertical="center"/>
    </xf>
    <xf numFmtId="0" fontId="12" fillId="4" borderId="35" xfId="0" applyFont="1" applyFill="1" applyBorder="1" applyAlignment="1">
      <alignment horizontal="left" vertical="center"/>
    </xf>
    <xf numFmtId="0" fontId="12" fillId="4" borderId="37" xfId="0" applyFont="1" applyFill="1" applyBorder="1" applyAlignment="1">
      <alignment horizontal="left" vertical="center"/>
    </xf>
    <xf numFmtId="3" fontId="15" fillId="25" borderId="38" xfId="0" applyNumberFormat="1" applyFont="1" applyFill="1" applyBorder="1" applyAlignment="1">
      <alignment horizontal="righ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16" borderId="8" xfId="0" applyNumberFormat="1" applyFont="1" applyFill="1" applyBorder="1" applyAlignment="1">
      <alignment horizontal="right" vertical="center"/>
    </xf>
    <xf numFmtId="0" fontId="12" fillId="15" borderId="12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0" fontId="21" fillId="3" borderId="40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9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3" fontId="31" fillId="19" borderId="3" xfId="20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3" fontId="0" fillId="0" borderId="0" xfId="0" applyNumberFormat="1"/>
    <xf numFmtId="165" fontId="31" fillId="19" borderId="3" xfId="20" applyNumberFormat="1" applyFont="1" applyFill="1" applyBorder="1"/>
    <xf numFmtId="0" fontId="36" fillId="38" borderId="44" xfId="33" applyFill="1" applyBorder="1"/>
    <xf numFmtId="0" fontId="36" fillId="38" borderId="45" xfId="33" applyFill="1" applyBorder="1"/>
    <xf numFmtId="0" fontId="36" fillId="38" borderId="46" xfId="33" applyFill="1" applyBorder="1"/>
    <xf numFmtId="0" fontId="36" fillId="39" borderId="44" xfId="33" applyFill="1" applyBorder="1"/>
    <xf numFmtId="0" fontId="36" fillId="39" borderId="45" xfId="33" applyFill="1" applyBorder="1"/>
    <xf numFmtId="0" fontId="36" fillId="39" borderId="46" xfId="33" applyFill="1" applyBorder="1"/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7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14" borderId="28" xfId="0" applyFont="1" applyFill="1" applyBorder="1" applyAlignment="1">
      <alignment horizontal="center" vertical="center" wrapText="1"/>
    </xf>
    <xf numFmtId="0" fontId="6" fillId="14" borderId="1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50"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dvest.sharepoint.com/sites/RegnskapLyngdalkommune/Delte%20dokumenter/Oppvekst%20og%20kultur/Tilskudd%20private%20barnehager/2027/Beta_v2_Mal_for%20bearbeiding%20av%20BASIL-data.xlsx" TargetMode="External"/><Relationship Id="rId1" Type="http://schemas.openxmlformats.org/officeDocument/2006/relationships/externalLinkPath" Target="Beta_v2_Mal_for%20bearbeiding%20av%20BASIL-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lim inn BASIL-rådata her"/>
      <sheetName val="1.BASIL-rådata til tilskuddsmal"/>
      <sheetName val="2.lim inn BASILresultatregnskap"/>
      <sheetName val="2. bearbei BASILresultatregnsk."/>
      <sheetName val="Ark1"/>
      <sheetName val="Beta_v2_Mal_for bearbeiding av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8" headerRowBorderDxfId="37" tableBorderDxfId="36">
  <autoFilter ref="A2:O500" xr:uid="{EA30D17C-844F-4690-8D59-F86110B9966A}"/>
  <tableColumns count="15">
    <tableColumn id="1" xr3:uid="{7B5A68A0-6130-4C74-B8A0-FDA233CE4102}" name="År" dataDxfId="35">
      <calculatedColumnFormula>[1]!BasilRadata10[[#This Row],[År]]</calculatedColumnFormula>
    </tableColumn>
    <tableColumn id="2" xr3:uid="{07AA8BB5-7A66-4865-A64E-66D0E1AF575F}" name="1A. Kommunenr:" dataDxfId="34">
      <calculatedColumnFormula>[1]!BasilRadata10[[#This Row],[1A. Kommunenr:]]</calculatedColumnFormula>
    </tableColumn>
    <tableColumn id="3" xr3:uid="{BBA5EBBF-51C5-452E-8AE1-4BE71CAB3EC9}" name="1A. Kommune:" dataDxfId="33">
      <calculatedColumnFormula>[1]!BasilRadata10[[#This Row],[1A. Kommune:]]</calculatedColumnFormula>
    </tableColumn>
    <tableColumn id="4" xr3:uid="{1A908CBA-6455-4ACB-B7F0-4490954F4378}" name="1A. Bydelsnummer:" dataDxfId="32">
      <calculatedColumnFormula>[1]!BasilRadata10[[#This Row],[1A. Bydelsnummer:]]</calculatedColumnFormula>
    </tableColumn>
    <tableColumn id="5" xr3:uid="{DE76D084-50B6-4AA6-9381-E552A1F701B6}" name="1A. Bydelsnavn:" dataDxfId="31">
      <calculatedColumnFormula>[1]!BasilRadata10[[#This Row],[1A. Bydelsnavn:]]</calculatedColumnFormula>
    </tableColumn>
    <tableColumn id="6" xr3:uid="{AE1A786B-B750-48B9-BDBC-B3636DAC0AFF}" name="1A. Fylkesnummer:" dataDxfId="30">
      <calculatedColumnFormula>[1]!BasilRadata10[[#This Row],[1A. Fylkesnummer:]]</calculatedColumnFormula>
    </tableColumn>
    <tableColumn id="7" xr3:uid="{B2E1812D-8640-4FB9-ACD9-EC2D58CC1F22}" name="1A. Fylkesnavn:" dataDxfId="29">
      <calculatedColumnFormula>[1]!BasilRadata10[[#This Row],[1A. Fylkesnavn:]]</calculatedColumnFormula>
    </tableColumn>
    <tableColumn id="8" xr3:uid="{E0E9B66B-9B93-4DD8-A952-7232BB0559FA}" name="1B. Barnehage:" dataDxfId="28">
      <calculatedColumnFormula>[1]!BasilRadata10[[#This Row],[1B. Barnehage:]]</calculatedColumnFormula>
    </tableColumn>
    <tableColumn id="9" xr3:uid="{27927916-7A94-40E2-9F3A-CDDBA9E6C028}" name="1B. Organisasjonsnummer:" dataDxfId="27">
      <calculatedColumnFormula>[1]!BasilRadata10[[#This Row],[1B. Organisasjonsnummer:]]</calculatedColumnFormula>
    </tableColumn>
    <tableColumn id="10" xr3:uid="{95B12AAB-B109-4162-8ECA-E0B98C1AB800}" name="1C. Etablert drift(årstall):" dataDxfId="26">
      <calculatedColumnFormula>[1]!BasilRadata10[[#This Row],[1C. Etablert drift(årstall):]]</calculatedColumnFormula>
    </tableColumn>
    <tableColumn id="11" xr3:uid="{F28CB72A-9DB5-4578-9CCE-B2A34EAFB88E}" name="1D. Barnehagetype:" dataDxfId="25">
      <calculatedColumnFormula>[1]!BasilRadata10[[#This Row],[1D. Barnehagetype:]]</calculatedColumnFormula>
    </tableColumn>
    <tableColumn id="12" xr3:uid="{9238FFAF-831F-4DD2-9686-3B65847F43DA}" name="2A. Barnehagens eier(Private eiere må fylle ut pkt.C):" dataDxfId="24">
      <calculatedColumnFormula>[1]!BasilRadata10[[#This Row],[2A. Barnehagens eier(Private eiere må fylle ut pkt.C):]]</calculatedColumnFormula>
    </tableColumn>
    <tableColumn id="161" xr3:uid="{3ED7503D-0995-41C7-965E-52B48DE24BA6}" name="8E. Oppgi antall årsverk barnehagen har pensjonsforpliktelser for:" dataDxfId="23">
      <calculatedColumnFormula>[1]!BasilRadata10[[#This Row],[8E. Oppgi antall årsverk barnehagen har pensjonsforpliktelser for:]]</calculatedColumnFormula>
    </tableColumn>
    <tableColumn id="171" xr3:uid="{F7700F04-44F2-4FA2-B4B3-E7A604BBB671}" name="Heltidsplasser_x000a_0-2" dataDxfId="22">
      <calculatedColumnFormula>[1]!BasilRadata10[[#This Row],[HEQ
0-2]]</calculatedColumnFormula>
    </tableColumn>
    <tableColumn id="172" xr3:uid="{D71A811A-24BB-4835-B439-E2835F40143E}" name="Heltidsplasser_x000a_3-6" dataDxfId="21">
      <calculatedColumnFormula>[1]!BasilRadata10[[#This Row],[HEQ
3-6]]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49" headerRowBorderDxfId="48" tableBorderDxfId="47">
  <autoFilter ref="R3:S28" xr:uid="{E6F0859E-83A2-4B6B-85D8-5DF4876DAB0A}"/>
  <tableColumns count="2">
    <tableColumn id="1" xr3:uid="{EE094D7C-4244-4D03-B7D3-CF1966245CF4}" name="Gruppering 201*" dataDxfId="46"/>
    <tableColumn id="2" xr3:uid="{0CF0BAD8-F6E2-426D-89BF-B6AD22FBE03F}" name="Korrigert beløp som brukes i beregningen" dataDxfId="45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44" headerRowBorderDxfId="43" tableBorderDxfId="42" totalsRowBorderDxfId="41">
  <autoFilter ref="V3:W27" xr:uid="{4F23B1BB-CF25-4ED2-B5B3-EBDE6081235C}"/>
  <tableColumns count="2">
    <tableColumn id="1" xr3:uid="{2E91D950-ACAA-4694-AF14-16F15AFD5178}" name="Korreksjoner særskilte driftsforutsetninger" dataDxfId="40">
      <calculatedColumnFormula>IFERROR(SUMIF(K$4:K$20000,$U4,L$4:L$20000),0)</calculatedColumnFormula>
    </tableColumn>
    <tableColumn id="2" xr3:uid="{D4BD40F6-0DC9-4978-8088-DDADAA27E8D9}" name="Korreksjoner særskilte behov i barnegruppa" dataDxfId="39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20" headerRowBorderDxfId="19" tableBorderDxfId="18">
  <autoFilter ref="S3:T27" xr:uid="{6CD6B7CD-4EEA-4183-86E9-6A21652DA693}"/>
  <tableColumns count="2">
    <tableColumn id="1" xr3:uid="{72C6D349-F8C3-487E-96C4-3F0CC074D7D9}" name="Gruppering 211*" dataDxfId="17"/>
    <tableColumn id="2" xr3:uid="{4A3B9F4B-B4DB-4F8E-B6AB-E872BCC987C0}" name="Korrigert beløp som brukes i beregningen" dataDxfId="16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5">
  <autoFilter ref="A1:C133" xr:uid="{2807211C-5E34-4EEF-B333-14B6D947BF07}"/>
  <tableColumns count="3">
    <tableColumn id="1" xr3:uid="{F09C4606-A6D4-493E-90C3-FDFE2422BD92}" name="Virksomhetsnr." dataDxfId="14"/>
    <tableColumn id="2" xr3:uid="{8BCEF14A-CE93-4C1B-996E-23E218248C92}" name="Navn" dataDxfId="13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2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10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G41"/>
  <sheetViews>
    <sheetView showGridLines="0" topLeftCell="A2" zoomScaleNormal="100" workbookViewId="0">
      <selection activeCell="C11" sqref="C11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7" ht="36" customHeight="1" x14ac:dyDescent="0.25">
      <c r="B1" s="206" t="s">
        <v>0</v>
      </c>
      <c r="C1" s="207"/>
      <c r="D1" s="207"/>
      <c r="E1" s="207"/>
    </row>
    <row r="2" spans="2:7" ht="15.95" customHeight="1" x14ac:dyDescent="0.25">
      <c r="B2" s="212" t="s">
        <v>1</v>
      </c>
      <c r="C2" s="207"/>
      <c r="D2" s="207"/>
      <c r="E2" s="207"/>
    </row>
    <row r="3" spans="2:7" ht="9.9499999999999993" customHeight="1" x14ac:dyDescent="0.25"/>
    <row r="4" spans="2:7" ht="20.100000000000001" customHeight="1" x14ac:dyDescent="0.25">
      <c r="B4" s="209" t="s">
        <v>2</v>
      </c>
      <c r="C4" s="207"/>
      <c r="D4" s="207"/>
      <c r="E4" s="207"/>
    </row>
    <row r="5" spans="2:7" ht="18" customHeight="1" x14ac:dyDescent="0.25">
      <c r="B5" s="1" t="s">
        <v>3</v>
      </c>
      <c r="C5" s="85">
        <v>4225</v>
      </c>
      <c r="D5" s="41" t="str">
        <f>_xlfn.XLOOKUP($C$5,arbgiveravg[Kommunenr.],arbgiveravg[Kommunenavn])</f>
        <v>Lyngdal</v>
      </c>
      <c r="E5" s="3" t="s">
        <v>4</v>
      </c>
    </row>
    <row r="6" spans="2:7" ht="18" customHeight="1" x14ac:dyDescent="0.25">
      <c r="B6" s="1" t="s">
        <v>5</v>
      </c>
      <c r="C6" s="2" t="s">
        <v>6</v>
      </c>
      <c r="D6" s="66"/>
      <c r="E6" s="3" t="s">
        <v>7</v>
      </c>
    </row>
    <row r="7" spans="2:7" ht="18" customHeight="1" x14ac:dyDescent="0.25">
      <c r="B7" s="1" t="s">
        <v>8</v>
      </c>
      <c r="C7" s="85">
        <v>2027</v>
      </c>
      <c r="E7" s="3" t="s">
        <v>9</v>
      </c>
    </row>
    <row r="8" spans="2:7" ht="18" customHeight="1" x14ac:dyDescent="0.25">
      <c r="B8" s="1" t="s">
        <v>10</v>
      </c>
      <c r="C8" s="86">
        <f>C7-1</f>
        <v>2026</v>
      </c>
      <c r="E8" s="3" t="s">
        <v>11</v>
      </c>
      <c r="F8" s="156" t="s">
        <v>12</v>
      </c>
    </row>
    <row r="9" spans="2:7" ht="18" customHeight="1" x14ac:dyDescent="0.25">
      <c r="B9" s="1" t="s">
        <v>13</v>
      </c>
      <c r="C9" s="86">
        <f>C7-2</f>
        <v>2025</v>
      </c>
      <c r="E9" s="3" t="s">
        <v>14</v>
      </c>
      <c r="F9" s="156" t="s">
        <v>15</v>
      </c>
    </row>
    <row r="10" spans="2:7" ht="18" customHeight="1" x14ac:dyDescent="0.25">
      <c r="B10" s="1" t="s">
        <v>16</v>
      </c>
      <c r="C10" s="86">
        <f>C7-3</f>
        <v>2024</v>
      </c>
      <c r="E10" s="3"/>
      <c r="F10" s="156"/>
      <c r="G10" s="152"/>
    </row>
    <row r="11" spans="2:7" ht="18" customHeight="1" x14ac:dyDescent="0.25">
      <c r="B11" s="1" t="s">
        <v>17</v>
      </c>
      <c r="C11" s="69">
        <f>_xlfn.XLOOKUP($C$5,arbgiveravg[Kommunenr.],arbgiveravg[Sats])</f>
        <v>0.14099999999999999</v>
      </c>
      <c r="E11" s="3" t="s">
        <v>18</v>
      </c>
      <c r="F11" s="156" t="s">
        <v>19</v>
      </c>
    </row>
    <row r="12" spans="2:7" ht="18" customHeight="1" x14ac:dyDescent="0.25">
      <c r="B12" s="1" t="s">
        <v>20</v>
      </c>
      <c r="C12" s="68">
        <v>4.7E-2</v>
      </c>
      <c r="E12" s="3" t="s">
        <v>21</v>
      </c>
      <c r="F12" s="156"/>
    </row>
    <row r="13" spans="2:7" ht="18" customHeight="1" x14ac:dyDescent="0.25">
      <c r="B13" s="1" t="str">
        <f>"Deflator " &amp;C8</f>
        <v>Deflator 2026</v>
      </c>
      <c r="C13" s="4">
        <v>3.5000000000000003E-2</v>
      </c>
      <c r="E13" s="3" t="s">
        <v>22</v>
      </c>
      <c r="F13" s="156" t="s">
        <v>23</v>
      </c>
    </row>
    <row r="14" spans="2:7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24</v>
      </c>
      <c r="F14" s="156" t="s">
        <v>25</v>
      </c>
    </row>
    <row r="15" spans="2:7" ht="33" customHeight="1" x14ac:dyDescent="0.25">
      <c r="B15" s="1" t="s">
        <v>26</v>
      </c>
      <c r="C15" s="2">
        <v>13200</v>
      </c>
      <c r="E15" s="3" t="s">
        <v>27</v>
      </c>
      <c r="F15" s="150" t="s">
        <v>28</v>
      </c>
      <c r="G15" t="s">
        <v>29</v>
      </c>
    </row>
    <row r="17" spans="2:7" ht="18" customHeight="1" x14ac:dyDescent="0.25">
      <c r="B17" s="1" t="s">
        <v>30</v>
      </c>
      <c r="C17" s="154">
        <f>'3a. Økonomirapport 201'!$S$33</f>
        <v>4289.9789696058651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216" t="s">
        <v>33</v>
      </c>
      <c r="C20" s="207"/>
      <c r="D20" s="207"/>
      <c r="E20" s="207"/>
    </row>
    <row r="21" spans="2:7" ht="36" customHeight="1" x14ac:dyDescent="0.25">
      <c r="B21" s="211" t="s">
        <v>34</v>
      </c>
      <c r="C21" s="207"/>
      <c r="D21" s="207"/>
      <c r="E21" s="207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55">
        <v>0.05</v>
      </c>
      <c r="D23" s="84" t="s">
        <v>40</v>
      </c>
      <c r="E23" s="84" t="s">
        <v>41</v>
      </c>
    </row>
    <row r="24" spans="2:7" ht="36" x14ac:dyDescent="0.25">
      <c r="B24" s="6" t="s">
        <v>42</v>
      </c>
      <c r="C24" s="155">
        <v>0.08</v>
      </c>
      <c r="D24" s="84" t="s">
        <v>43</v>
      </c>
      <c r="E24" s="84" t="s">
        <v>44</v>
      </c>
    </row>
    <row r="25" spans="2:7" ht="36" x14ac:dyDescent="0.25">
      <c r="B25" s="6" t="s">
        <v>45</v>
      </c>
      <c r="C25" s="155">
        <v>0.11</v>
      </c>
      <c r="D25" s="84" t="s">
        <v>46</v>
      </c>
      <c r="E25" s="84" t="s">
        <v>47</v>
      </c>
    </row>
    <row r="27" spans="2:7" ht="9.9499999999999993" customHeight="1" x14ac:dyDescent="0.25"/>
    <row r="28" spans="2:7" ht="21.95" customHeight="1" x14ac:dyDescent="0.25">
      <c r="B28" s="215" t="s">
        <v>48</v>
      </c>
      <c r="C28" s="207"/>
      <c r="D28" s="207"/>
      <c r="E28" s="207"/>
    </row>
    <row r="29" spans="2:7" ht="32.1" customHeight="1" x14ac:dyDescent="0.25">
      <c r="B29" s="208" t="s">
        <v>49</v>
      </c>
      <c r="C29" s="207"/>
      <c r="D29" s="207"/>
      <c r="E29" s="207"/>
    </row>
    <row r="30" spans="2:7" ht="21.95" customHeight="1" x14ac:dyDescent="0.25">
      <c r="B30" s="8" t="s">
        <v>50</v>
      </c>
      <c r="C30" s="2">
        <v>15500</v>
      </c>
      <c r="E30" s="7" t="s">
        <v>51</v>
      </c>
      <c r="F30" s="150" t="s">
        <v>52</v>
      </c>
    </row>
    <row r="33" spans="2:5" ht="21.95" customHeight="1" x14ac:dyDescent="0.25">
      <c r="B33" s="214" t="s">
        <v>53</v>
      </c>
      <c r="C33" s="207"/>
      <c r="D33" s="207"/>
      <c r="E33" s="207"/>
    </row>
    <row r="34" spans="2:5" ht="20.100000000000001" customHeight="1" x14ac:dyDescent="0.25">
      <c r="B34" s="213" t="s">
        <v>54</v>
      </c>
      <c r="C34" s="207"/>
      <c r="D34" s="207"/>
      <c r="E34" s="207"/>
    </row>
    <row r="35" spans="2:5" ht="20.100000000000001" customHeight="1" x14ac:dyDescent="0.25">
      <c r="B35" s="207"/>
      <c r="C35" s="207"/>
      <c r="D35" s="207"/>
      <c r="E35" s="207"/>
    </row>
    <row r="36" spans="2:5" ht="20.100000000000001" customHeight="1" x14ac:dyDescent="0.25">
      <c r="B36" s="207"/>
      <c r="C36" s="207"/>
      <c r="D36" s="207"/>
      <c r="E36" s="207"/>
    </row>
    <row r="37" spans="2:5" ht="20.100000000000001" customHeight="1" x14ac:dyDescent="0.25">
      <c r="B37" s="207"/>
      <c r="C37" s="207"/>
      <c r="D37" s="207"/>
      <c r="E37" s="207"/>
    </row>
    <row r="39" spans="2:5" ht="9.9499999999999993" customHeight="1" x14ac:dyDescent="0.25"/>
    <row r="40" spans="2:5" ht="21.95" customHeight="1" x14ac:dyDescent="0.25">
      <c r="B40" s="209" t="s">
        <v>55</v>
      </c>
      <c r="C40" s="207"/>
      <c r="D40" s="207"/>
      <c r="E40" s="207"/>
    </row>
    <row r="41" spans="2:5" ht="44.1" customHeight="1" x14ac:dyDescent="0.25">
      <c r="B41" s="210" t="s">
        <v>56</v>
      </c>
      <c r="C41" s="207"/>
      <c r="D41" s="207"/>
      <c r="E41" s="207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10"/>
  <sheetViews>
    <sheetView workbookViewId="0">
      <selection activeCell="E5" sqref="E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53" t="s">
        <v>522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ht="14.45" customHeight="1" x14ac:dyDescent="0.25">
      <c r="A2" s="70" t="s">
        <v>523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2" t="s">
        <v>524</v>
      </c>
      <c r="P2" s="71"/>
      <c r="Q2" s="71"/>
      <c r="R2" s="71"/>
      <c r="S2" s="71"/>
      <c r="T2" s="71"/>
      <c r="U2" s="71"/>
    </row>
    <row r="3" spans="1:21" ht="56.25" x14ac:dyDescent="0.25">
      <c r="A3" s="224" t="s">
        <v>484</v>
      </c>
      <c r="B3" s="224"/>
      <c r="C3" s="224"/>
      <c r="D3" s="145"/>
      <c r="E3" s="52" t="s">
        <v>502</v>
      </c>
      <c r="F3" s="52"/>
      <c r="G3" s="52"/>
      <c r="H3" s="52"/>
      <c r="I3" s="52"/>
      <c r="J3" s="148">
        <f>'0. Oppsett'!C7-1</f>
        <v>2026</v>
      </c>
      <c r="K3" s="54"/>
      <c r="L3" s="54"/>
      <c r="M3" s="228" t="s">
        <v>503</v>
      </c>
      <c r="N3" s="228"/>
      <c r="O3" s="16" t="s">
        <v>504</v>
      </c>
      <c r="P3" s="16" t="s">
        <v>505</v>
      </c>
      <c r="Q3" s="16" t="s">
        <v>506</v>
      </c>
      <c r="R3" s="16" t="s">
        <v>507</v>
      </c>
      <c r="S3" s="16" t="s">
        <v>508</v>
      </c>
      <c r="T3" s="16" t="s">
        <v>508</v>
      </c>
      <c r="U3" s="9" t="s">
        <v>509</v>
      </c>
    </row>
    <row r="4" spans="1:21" ht="45" x14ac:dyDescent="0.25">
      <c r="A4" s="9" t="s">
        <v>488</v>
      </c>
      <c r="B4" s="9" t="s">
        <v>489</v>
      </c>
      <c r="C4" s="9" t="s">
        <v>490</v>
      </c>
      <c r="D4" s="9" t="s">
        <v>491</v>
      </c>
      <c r="E4" s="10" t="s">
        <v>510</v>
      </c>
      <c r="F4" s="10" t="s">
        <v>511</v>
      </c>
      <c r="G4" s="10" t="s">
        <v>73</v>
      </c>
      <c r="H4" s="10" t="s">
        <v>512</v>
      </c>
      <c r="I4" s="82" t="s">
        <v>513</v>
      </c>
      <c r="J4" s="83" t="s">
        <v>525</v>
      </c>
      <c r="K4" s="83" t="s">
        <v>515</v>
      </c>
      <c r="L4" s="5" t="s">
        <v>516</v>
      </c>
      <c r="M4" s="15" t="s">
        <v>517</v>
      </c>
      <c r="N4" s="15" t="s">
        <v>518</v>
      </c>
      <c r="O4" s="16" t="s">
        <v>519</v>
      </c>
      <c r="P4" s="16" t="s">
        <v>519</v>
      </c>
      <c r="Q4" s="16" t="s">
        <v>519</v>
      </c>
      <c r="R4" s="16" t="s">
        <v>519</v>
      </c>
      <c r="S4" s="16" t="s">
        <v>520</v>
      </c>
      <c r="T4" s="16" t="s">
        <v>520</v>
      </c>
      <c r="U4" s="9" t="s">
        <v>521</v>
      </c>
    </row>
    <row r="5" spans="1:21" x14ac:dyDescent="0.25">
      <c r="A5" s="179" cm="1">
        <f t="array" ref="A5">_xlfn.SEQUENCE(COUNTA(_xlfn.ANCHORARRAY(B5)),1,1,1)</f>
        <v>1</v>
      </c>
      <c r="B5" s="180" t="e" cm="1">
        <f t="array" ref="B5">_xlfn.ANCHORARRAY('X. Satser pensjonstilskudd'!B5)</f>
        <v>#REF!</v>
      </c>
      <c r="C5" s="181" t="e" cm="1">
        <f t="array" ref="C5">_xlfn.ANCHORARRAY('X. Satser pensjonstilskudd'!C5)</f>
        <v>#REF!</v>
      </c>
      <c r="D5" s="185" t="str" cm="1">
        <f t="array" ref="D5">IFERROR(_xlfn.XLOOKUP(CLEAN(TRIM(_xlfn.ANCHORARRAY($C5))),CLEAN(TRIM(factPensjon[Virksomhetsnr.])),factPensjon[Forpliktelser]),"")</f>
        <v/>
      </c>
      <c r="E5" s="182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82" cm="1">
        <f t="array" ref="G5">SUMIFS(BasilRadata[Heltidsplasser
3-6],BasilRadata[År],'0. Oppsett'!$C$7-1,BasilRadata[1B. Organisasjonsnummer:],_xlfn.ANCHORARRAY($C5))</f>
        <v>0</v>
      </c>
      <c r="H5" s="183" t="e" cm="1">
        <f t="array" ref="H5">IF(_xlfn.ANCHORARRAY(B5)&lt;&gt;"",'4. Selvkost og satser'!$B$56,"")</f>
        <v>#REF!</v>
      </c>
      <c r="I5" s="183" t="e" cm="1">
        <f t="array" ref="I5">_xlfn.ANCHORARRAY(E5)*_xlfn.ANCHORARRAY(F5)+_xlfn.ANCHORARRAY(G5)*_xlfn.ANCHORARRAY(H5)</f>
        <v>#REF!</v>
      </c>
      <c r="J5" s="55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55" t="e" cm="1">
        <f t="array" ref="K5">_xlfn.XLOOKUP(_xlfn.ANCHORARRAY($C5),'X. Satser pensjonstilskudd'!$C$5:$C$224,'X. Satser pensjonstilskudd'!$I$5:$I$224)</f>
        <v>#REF!</v>
      </c>
      <c r="L5" s="55" t="e" cm="1">
        <f t="array" ref="L5">_xlfn.ANCHORARRAY(K5)*_xlfn.ANCHORARRAY(J5)</f>
        <v>#REF!</v>
      </c>
      <c r="M5" s="143" t="e" cm="1">
        <f t="array" ref="M5">IF(_xlfn.ANCHORARRAY(B5)&lt;&gt;"",E5+G5,"")</f>
        <v>#REF!</v>
      </c>
      <c r="N5" s="178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197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2"/>
      <c r="B6" s="76"/>
      <c r="C6" s="13"/>
      <c r="D6" s="184"/>
      <c r="E6" s="75"/>
      <c r="F6" s="18"/>
      <c r="G6" s="75"/>
      <c r="H6" s="80"/>
      <c r="I6" s="80"/>
      <c r="J6" s="55"/>
      <c r="K6" s="55"/>
      <c r="L6" s="81"/>
      <c r="M6" s="144"/>
      <c r="N6" s="178"/>
      <c r="O6" s="20">
        <v>0</v>
      </c>
      <c r="P6" s="20"/>
      <c r="Q6" s="20"/>
      <c r="R6" s="20"/>
      <c r="S6" s="20">
        <v>0</v>
      </c>
      <c r="T6" s="20"/>
      <c r="U6" s="197"/>
    </row>
    <row r="7" spans="1:21" x14ac:dyDescent="0.25">
      <c r="A7" s="12"/>
      <c r="B7" s="76"/>
      <c r="C7" s="13"/>
      <c r="D7" s="13"/>
      <c r="E7" s="75"/>
      <c r="F7" s="18"/>
      <c r="G7" s="75"/>
      <c r="H7" s="80"/>
      <c r="I7" s="80"/>
      <c r="J7" s="55"/>
      <c r="K7" s="55"/>
      <c r="L7" s="81"/>
      <c r="M7" s="144"/>
      <c r="N7" s="178"/>
      <c r="O7" s="20">
        <v>0</v>
      </c>
      <c r="P7" s="20"/>
      <c r="Q7" s="20"/>
      <c r="R7" s="20"/>
      <c r="S7" s="20">
        <v>0</v>
      </c>
      <c r="T7" s="20"/>
      <c r="U7" s="197"/>
    </row>
    <row r="8" spans="1:21" x14ac:dyDescent="0.25">
      <c r="A8" s="12"/>
      <c r="B8" s="76"/>
      <c r="C8" s="13"/>
      <c r="D8" s="13"/>
      <c r="E8" s="75"/>
      <c r="F8" s="18"/>
      <c r="G8" s="75"/>
      <c r="H8" s="80"/>
      <c r="I8" s="80"/>
      <c r="J8" s="55"/>
      <c r="K8" s="55"/>
      <c r="L8" s="81"/>
      <c r="M8" s="144"/>
      <c r="N8" s="178"/>
      <c r="O8" s="20">
        <v>0</v>
      </c>
      <c r="P8" s="20"/>
      <c r="Q8" s="20"/>
      <c r="R8" s="20"/>
      <c r="S8" s="20">
        <v>0</v>
      </c>
      <c r="T8" s="20"/>
      <c r="U8" s="197"/>
    </row>
    <row r="9" spans="1:21" x14ac:dyDescent="0.25">
      <c r="A9" s="12"/>
      <c r="B9" s="76"/>
      <c r="C9" s="13"/>
      <c r="D9" s="13"/>
      <c r="E9" s="75"/>
      <c r="F9" s="18"/>
      <c r="G9" s="75"/>
      <c r="H9" s="80"/>
      <c r="I9" s="80"/>
      <c r="J9" s="55"/>
      <c r="K9" s="55"/>
      <c r="L9" s="81"/>
      <c r="M9" s="144"/>
      <c r="N9" s="178"/>
      <c r="O9" s="20">
        <v>0</v>
      </c>
      <c r="P9" s="20"/>
      <c r="Q9" s="20"/>
      <c r="R9" s="20"/>
      <c r="S9" s="20">
        <v>0</v>
      </c>
      <c r="T9" s="20"/>
      <c r="U9" s="197"/>
    </row>
    <row r="10" spans="1:21" x14ac:dyDescent="0.25">
      <c r="A10" s="12"/>
      <c r="B10" s="76"/>
      <c r="C10" s="13"/>
      <c r="D10" s="13"/>
      <c r="E10" s="75"/>
      <c r="F10" s="18"/>
      <c r="G10" s="75"/>
      <c r="H10" s="80"/>
      <c r="I10" s="80"/>
      <c r="J10" s="55"/>
      <c r="K10" s="55"/>
      <c r="L10" s="81"/>
      <c r="M10" s="144"/>
      <c r="N10" s="178"/>
      <c r="O10" s="20">
        <v>0</v>
      </c>
      <c r="P10" s="20"/>
      <c r="Q10" s="20"/>
      <c r="R10" s="20"/>
      <c r="S10" s="20">
        <v>0</v>
      </c>
      <c r="T10" s="20"/>
      <c r="U10" s="197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4" t="s">
        <v>526</v>
      </c>
      <c r="B1" s="34" t="s">
        <v>527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37" t="s">
        <v>528</v>
      </c>
      <c r="B1" s="35" t="s">
        <v>529</v>
      </c>
      <c r="C1" t="s">
        <v>530</v>
      </c>
    </row>
    <row r="2" spans="1:3" ht="15.75" thickBot="1" x14ac:dyDescent="0.3">
      <c r="A2" s="38">
        <v>916381689</v>
      </c>
      <c r="B2" s="36" t="s">
        <v>531</v>
      </c>
      <c r="C2" t="s">
        <v>532</v>
      </c>
    </row>
    <row r="3" spans="1:3" ht="15.75" thickBot="1" x14ac:dyDescent="0.3">
      <c r="A3" s="38">
        <v>916381662</v>
      </c>
      <c r="B3" s="36" t="s">
        <v>533</v>
      </c>
      <c r="C3" t="s">
        <v>532</v>
      </c>
    </row>
    <row r="4" spans="1:3" ht="15.75" thickBot="1" x14ac:dyDescent="0.3">
      <c r="A4" s="38">
        <v>973445936</v>
      </c>
      <c r="B4" s="36" t="s">
        <v>534</v>
      </c>
      <c r="C4" t="s">
        <v>532</v>
      </c>
    </row>
    <row r="5" spans="1:3" ht="15.75" thickBot="1" x14ac:dyDescent="0.3">
      <c r="A5" s="38">
        <v>973597639</v>
      </c>
      <c r="B5" s="36" t="s">
        <v>535</v>
      </c>
      <c r="C5" t="s">
        <v>532</v>
      </c>
    </row>
    <row r="6" spans="1:3" ht="15.75" thickBot="1" x14ac:dyDescent="0.3">
      <c r="A6" s="38">
        <v>977010047</v>
      </c>
      <c r="B6" s="36" t="s">
        <v>536</v>
      </c>
      <c r="C6" t="s">
        <v>532</v>
      </c>
    </row>
    <row r="7" spans="1:3" ht="15.75" thickBot="1" x14ac:dyDescent="0.3">
      <c r="A7" s="38">
        <v>873893362</v>
      </c>
      <c r="B7" s="36" t="s">
        <v>537</v>
      </c>
      <c r="C7" t="s">
        <v>532</v>
      </c>
    </row>
    <row r="8" spans="1:3" ht="15.75" thickBot="1" x14ac:dyDescent="0.3">
      <c r="A8" s="38">
        <v>974796732</v>
      </c>
      <c r="B8" s="36" t="s">
        <v>538</v>
      </c>
      <c r="C8" t="s">
        <v>532</v>
      </c>
    </row>
    <row r="9" spans="1:3" ht="15.75" thickBot="1" x14ac:dyDescent="0.3">
      <c r="A9" s="38">
        <v>973470434</v>
      </c>
      <c r="B9" s="36" t="s">
        <v>539</v>
      </c>
      <c r="C9" t="s">
        <v>532</v>
      </c>
    </row>
    <row r="10" spans="1:3" ht="15.75" thickBot="1" x14ac:dyDescent="0.3">
      <c r="A10" s="38">
        <v>973454870</v>
      </c>
      <c r="B10" s="36" t="s">
        <v>540</v>
      </c>
      <c r="C10" t="s">
        <v>532</v>
      </c>
    </row>
    <row r="11" spans="1:3" ht="15.75" thickBot="1" x14ac:dyDescent="0.3">
      <c r="A11" s="38">
        <v>975183408</v>
      </c>
      <c r="B11" s="36" t="s">
        <v>541</v>
      </c>
      <c r="C11" t="s">
        <v>532</v>
      </c>
    </row>
    <row r="12" spans="1:3" ht="15.75" thickBot="1" x14ac:dyDescent="0.3">
      <c r="A12" s="38">
        <v>930333263</v>
      </c>
      <c r="B12" s="36" t="s">
        <v>542</v>
      </c>
      <c r="C12" t="s">
        <v>532</v>
      </c>
    </row>
    <row r="13" spans="1:3" ht="15.75" thickBot="1" x14ac:dyDescent="0.3">
      <c r="A13" s="38">
        <v>973383531</v>
      </c>
      <c r="B13" s="36" t="s">
        <v>543</v>
      </c>
      <c r="C13" t="s">
        <v>532</v>
      </c>
    </row>
    <row r="14" spans="1:3" ht="15.75" thickBot="1" x14ac:dyDescent="0.3">
      <c r="A14" s="38">
        <v>973383248</v>
      </c>
      <c r="B14" s="36" t="s">
        <v>544</v>
      </c>
      <c r="C14" t="s">
        <v>532</v>
      </c>
    </row>
    <row r="15" spans="1:3" ht="15.75" thickBot="1" x14ac:dyDescent="0.3">
      <c r="A15" s="38">
        <v>982367409</v>
      </c>
      <c r="B15" s="36" t="s">
        <v>545</v>
      </c>
      <c r="C15" t="s">
        <v>532</v>
      </c>
    </row>
    <row r="16" spans="1:3" ht="15.75" thickBot="1" x14ac:dyDescent="0.3">
      <c r="A16" s="38">
        <v>973346504</v>
      </c>
      <c r="B16" s="36" t="s">
        <v>546</v>
      </c>
      <c r="C16" t="s">
        <v>532</v>
      </c>
    </row>
    <row r="17" spans="1:3" ht="15.75" thickBot="1" x14ac:dyDescent="0.3">
      <c r="A17" s="38">
        <v>994875698</v>
      </c>
      <c r="B17" s="36" t="s">
        <v>547</v>
      </c>
      <c r="C17" t="s">
        <v>532</v>
      </c>
    </row>
    <row r="18" spans="1:3" ht="15.75" thickBot="1" x14ac:dyDescent="0.3">
      <c r="A18" s="38">
        <v>996006344</v>
      </c>
      <c r="B18" s="36" t="s">
        <v>548</v>
      </c>
      <c r="C18" t="s">
        <v>532</v>
      </c>
    </row>
    <row r="19" spans="1:3" ht="15.75" thickBot="1" x14ac:dyDescent="0.3">
      <c r="A19" s="38">
        <v>975314456</v>
      </c>
      <c r="B19" s="36" t="s">
        <v>549</v>
      </c>
      <c r="C19" t="s">
        <v>532</v>
      </c>
    </row>
    <row r="20" spans="1:3" ht="15.75" thickBot="1" x14ac:dyDescent="0.3">
      <c r="A20" s="38">
        <v>973782975</v>
      </c>
      <c r="B20" s="36" t="s">
        <v>550</v>
      </c>
      <c r="C20" t="s">
        <v>532</v>
      </c>
    </row>
    <row r="21" spans="1:3" ht="24.75" thickBot="1" x14ac:dyDescent="0.3">
      <c r="A21" s="38">
        <v>995319101</v>
      </c>
      <c r="B21" s="36" t="s">
        <v>551</v>
      </c>
      <c r="C21" t="s">
        <v>532</v>
      </c>
    </row>
    <row r="22" spans="1:3" ht="24.75" thickBot="1" x14ac:dyDescent="0.3">
      <c r="A22" s="38">
        <v>875028642</v>
      </c>
      <c r="B22" s="36" t="s">
        <v>552</v>
      </c>
      <c r="C22" t="s">
        <v>532</v>
      </c>
    </row>
    <row r="23" spans="1:3" ht="15.75" thickBot="1" x14ac:dyDescent="0.3">
      <c r="A23" s="38">
        <v>974838028</v>
      </c>
      <c r="B23" s="36" t="s">
        <v>553</v>
      </c>
      <c r="C23" t="s">
        <v>532</v>
      </c>
    </row>
    <row r="24" spans="1:3" ht="15.75" thickBot="1" x14ac:dyDescent="0.3">
      <c r="A24" s="38">
        <v>988541222</v>
      </c>
      <c r="B24" s="36" t="s">
        <v>554</v>
      </c>
      <c r="C24" t="s">
        <v>532</v>
      </c>
    </row>
    <row r="25" spans="1:3" ht="15.75" thickBot="1" x14ac:dyDescent="0.3">
      <c r="A25" s="38">
        <v>975266702</v>
      </c>
      <c r="B25" s="36" t="s">
        <v>555</v>
      </c>
      <c r="C25" t="s">
        <v>532</v>
      </c>
    </row>
    <row r="26" spans="1:3" ht="24.75" thickBot="1" x14ac:dyDescent="0.3">
      <c r="A26" s="38">
        <v>985773017</v>
      </c>
      <c r="B26" s="36" t="s">
        <v>556</v>
      </c>
      <c r="C26" t="s">
        <v>532</v>
      </c>
    </row>
    <row r="27" spans="1:3" ht="15.75" thickBot="1" x14ac:dyDescent="0.3">
      <c r="A27" s="38">
        <v>974703351</v>
      </c>
      <c r="B27" s="36" t="s">
        <v>557</v>
      </c>
      <c r="C27" t="s">
        <v>532</v>
      </c>
    </row>
    <row r="28" spans="1:3" ht="24.75" thickBot="1" x14ac:dyDescent="0.3">
      <c r="A28" s="38">
        <v>973337491</v>
      </c>
      <c r="B28" s="36" t="s">
        <v>558</v>
      </c>
      <c r="C28" t="s">
        <v>532</v>
      </c>
    </row>
    <row r="29" spans="1:3" ht="15.75" thickBot="1" x14ac:dyDescent="0.3">
      <c r="A29" s="38">
        <v>973337459</v>
      </c>
      <c r="B29" s="36" t="s">
        <v>559</v>
      </c>
      <c r="C29" t="s">
        <v>532</v>
      </c>
    </row>
    <row r="30" spans="1:3" ht="15.75" thickBot="1" x14ac:dyDescent="0.3">
      <c r="A30" s="38">
        <v>988820628</v>
      </c>
      <c r="B30" s="36" t="s">
        <v>560</v>
      </c>
      <c r="C30" t="s">
        <v>532</v>
      </c>
    </row>
    <row r="31" spans="1:3" ht="15.75" thickBot="1" x14ac:dyDescent="0.3">
      <c r="A31" s="38">
        <v>975048179</v>
      </c>
      <c r="B31" s="36" t="s">
        <v>561</v>
      </c>
      <c r="C31" t="s">
        <v>532</v>
      </c>
    </row>
    <row r="32" spans="1:3" ht="15.75" thickBot="1" x14ac:dyDescent="0.3">
      <c r="A32" s="38">
        <v>973457497</v>
      </c>
      <c r="B32" s="36" t="s">
        <v>562</v>
      </c>
      <c r="C32" t="s">
        <v>532</v>
      </c>
    </row>
    <row r="33" spans="1:3" ht="15.75" thickBot="1" x14ac:dyDescent="0.3">
      <c r="A33" s="38">
        <v>975183939</v>
      </c>
      <c r="B33" s="36" t="s">
        <v>563</v>
      </c>
      <c r="C33" t="s">
        <v>532</v>
      </c>
    </row>
    <row r="34" spans="1:3" ht="24.75" thickBot="1" x14ac:dyDescent="0.3">
      <c r="A34" s="38">
        <v>987532874</v>
      </c>
      <c r="B34" s="36" t="s">
        <v>564</v>
      </c>
      <c r="C34" t="s">
        <v>532</v>
      </c>
    </row>
    <row r="35" spans="1:3" ht="15.75" thickBot="1" x14ac:dyDescent="0.3">
      <c r="A35" s="38">
        <v>974294443</v>
      </c>
      <c r="B35" s="36" t="s">
        <v>565</v>
      </c>
      <c r="C35" t="s">
        <v>532</v>
      </c>
    </row>
    <row r="36" spans="1:3" ht="15.75" thickBot="1" x14ac:dyDescent="0.3">
      <c r="A36" s="38">
        <v>973471872</v>
      </c>
      <c r="B36" s="36" t="s">
        <v>566</v>
      </c>
      <c r="C36" t="s">
        <v>532</v>
      </c>
    </row>
    <row r="37" spans="1:3" ht="15.75" thickBot="1" x14ac:dyDescent="0.3">
      <c r="A37" s="38">
        <v>973382403</v>
      </c>
      <c r="B37" s="36" t="s">
        <v>567</v>
      </c>
      <c r="C37" t="s">
        <v>532</v>
      </c>
    </row>
    <row r="38" spans="1:3" ht="15.75" thickBot="1" x14ac:dyDescent="0.3">
      <c r="A38" s="38">
        <v>973383191</v>
      </c>
      <c r="B38" s="36" t="s">
        <v>568</v>
      </c>
      <c r="C38" t="s">
        <v>532</v>
      </c>
    </row>
    <row r="39" spans="1:3" ht="15.75" thickBot="1" x14ac:dyDescent="0.3">
      <c r="A39" s="38">
        <v>973469207</v>
      </c>
      <c r="B39" s="36" t="s">
        <v>569</v>
      </c>
      <c r="C39" t="s">
        <v>532</v>
      </c>
    </row>
    <row r="40" spans="1:3" ht="24.75" thickBot="1" x14ac:dyDescent="0.3">
      <c r="A40" s="38">
        <v>975315258</v>
      </c>
      <c r="B40" s="36" t="s">
        <v>570</v>
      </c>
      <c r="C40" t="s">
        <v>532</v>
      </c>
    </row>
    <row r="41" spans="1:3" ht="24.75" thickBot="1" x14ac:dyDescent="0.3">
      <c r="A41" s="38">
        <v>975315096</v>
      </c>
      <c r="B41" s="36" t="s">
        <v>571</v>
      </c>
      <c r="C41" t="s">
        <v>532</v>
      </c>
    </row>
    <row r="42" spans="1:3" ht="24.75" thickBot="1" x14ac:dyDescent="0.3">
      <c r="A42" s="38">
        <v>974737760</v>
      </c>
      <c r="B42" s="36" t="s">
        <v>572</v>
      </c>
      <c r="C42" t="s">
        <v>532</v>
      </c>
    </row>
    <row r="43" spans="1:3" ht="24.75" thickBot="1" x14ac:dyDescent="0.3">
      <c r="A43" s="38">
        <v>979468105</v>
      </c>
      <c r="B43" s="36" t="s">
        <v>573</v>
      </c>
      <c r="C43" t="s">
        <v>532</v>
      </c>
    </row>
    <row r="44" spans="1:3" ht="15.75" thickBot="1" x14ac:dyDescent="0.3">
      <c r="A44" s="38">
        <v>873885262</v>
      </c>
      <c r="B44" s="36" t="s">
        <v>574</v>
      </c>
      <c r="C44" t="s">
        <v>532</v>
      </c>
    </row>
    <row r="45" spans="1:3" ht="15.75" thickBot="1" x14ac:dyDescent="0.3">
      <c r="A45" s="38">
        <v>973456636</v>
      </c>
      <c r="B45" s="36" t="s">
        <v>575</v>
      </c>
      <c r="C45" t="s">
        <v>532</v>
      </c>
    </row>
    <row r="46" spans="1:3" ht="15.75" thickBot="1" x14ac:dyDescent="0.3">
      <c r="A46" s="38">
        <v>873349352</v>
      </c>
      <c r="B46" s="36" t="s">
        <v>576</v>
      </c>
      <c r="C46" t="s">
        <v>532</v>
      </c>
    </row>
    <row r="47" spans="1:3" ht="15.75" thickBot="1" x14ac:dyDescent="0.3">
      <c r="A47" s="38">
        <v>974102226</v>
      </c>
      <c r="B47" s="36" t="s">
        <v>577</v>
      </c>
      <c r="C47" t="s">
        <v>532</v>
      </c>
    </row>
    <row r="48" spans="1:3" ht="15.75" thickBot="1" x14ac:dyDescent="0.3">
      <c r="A48" s="38">
        <v>974305658</v>
      </c>
      <c r="B48" s="36" t="s">
        <v>578</v>
      </c>
      <c r="C48" t="s">
        <v>532</v>
      </c>
    </row>
    <row r="49" spans="1:3" ht="15.75" thickBot="1" x14ac:dyDescent="0.3">
      <c r="A49" s="38">
        <v>974157187</v>
      </c>
      <c r="B49" s="36" t="s">
        <v>579</v>
      </c>
      <c r="C49" t="s">
        <v>532</v>
      </c>
    </row>
    <row r="50" spans="1:3" ht="15.75" thickBot="1" x14ac:dyDescent="0.3">
      <c r="A50" s="38">
        <v>996005364</v>
      </c>
      <c r="B50" s="36" t="s">
        <v>580</v>
      </c>
      <c r="C50" t="s">
        <v>532</v>
      </c>
    </row>
    <row r="51" spans="1:3" ht="15.75" thickBot="1" x14ac:dyDescent="0.3">
      <c r="A51" s="38">
        <v>973469819</v>
      </c>
      <c r="B51" s="36" t="s">
        <v>581</v>
      </c>
      <c r="C51" t="s">
        <v>532</v>
      </c>
    </row>
    <row r="52" spans="1:3" ht="15.75" thickBot="1" x14ac:dyDescent="0.3">
      <c r="A52" s="38">
        <v>973454544</v>
      </c>
      <c r="B52" s="36" t="s">
        <v>582</v>
      </c>
      <c r="C52" t="s">
        <v>532</v>
      </c>
    </row>
    <row r="53" spans="1:3" ht="15.75" thickBot="1" x14ac:dyDescent="0.3">
      <c r="A53" s="38">
        <v>874800082</v>
      </c>
      <c r="B53" s="36" t="s">
        <v>583</v>
      </c>
      <c r="C53" t="s">
        <v>532</v>
      </c>
    </row>
    <row r="54" spans="1:3" ht="15.75" thickBot="1" x14ac:dyDescent="0.3">
      <c r="A54" s="38">
        <v>973448706</v>
      </c>
      <c r="B54" s="36" t="s">
        <v>584</v>
      </c>
      <c r="C54" t="s">
        <v>532</v>
      </c>
    </row>
    <row r="55" spans="1:3" ht="15.75" thickBot="1" x14ac:dyDescent="0.3">
      <c r="A55" s="38">
        <v>973352377</v>
      </c>
      <c r="B55" s="36" t="s">
        <v>585</v>
      </c>
      <c r="C55" t="s">
        <v>532</v>
      </c>
    </row>
    <row r="56" spans="1:3" ht="15.75" thickBot="1" x14ac:dyDescent="0.3">
      <c r="A56" s="38">
        <v>989536338</v>
      </c>
      <c r="B56" s="36" t="s">
        <v>586</v>
      </c>
      <c r="C56" t="s">
        <v>532</v>
      </c>
    </row>
    <row r="57" spans="1:3" ht="15.75" thickBot="1" x14ac:dyDescent="0.3">
      <c r="A57" s="38">
        <v>973817493</v>
      </c>
      <c r="B57" s="36" t="s">
        <v>587</v>
      </c>
      <c r="C57" t="s">
        <v>532</v>
      </c>
    </row>
    <row r="58" spans="1:3" ht="15.75" thickBot="1" x14ac:dyDescent="0.3">
      <c r="A58" s="38">
        <v>982451361</v>
      </c>
      <c r="B58" s="36" t="s">
        <v>588</v>
      </c>
      <c r="C58" t="s">
        <v>532</v>
      </c>
    </row>
    <row r="59" spans="1:3" ht="15.75" thickBot="1" x14ac:dyDescent="0.3">
      <c r="A59" s="38">
        <v>993131075</v>
      </c>
      <c r="B59" s="36" t="s">
        <v>589</v>
      </c>
      <c r="C59" t="s">
        <v>532</v>
      </c>
    </row>
    <row r="60" spans="1:3" ht="15.75" thickBot="1" x14ac:dyDescent="0.3">
      <c r="A60" s="38">
        <v>994249622</v>
      </c>
      <c r="B60" s="36" t="s">
        <v>590</v>
      </c>
      <c r="C60" t="s">
        <v>532</v>
      </c>
    </row>
    <row r="61" spans="1:3" ht="24.75" thickBot="1" x14ac:dyDescent="0.3">
      <c r="A61" s="38">
        <v>996000389</v>
      </c>
      <c r="B61" s="36" t="s">
        <v>591</v>
      </c>
      <c r="C61" t="s">
        <v>532</v>
      </c>
    </row>
    <row r="62" spans="1:3" ht="15.75" thickBot="1" x14ac:dyDescent="0.3">
      <c r="A62" s="38">
        <v>974703009</v>
      </c>
      <c r="B62" s="36" t="s">
        <v>592</v>
      </c>
      <c r="C62" t="s">
        <v>532</v>
      </c>
    </row>
    <row r="63" spans="1:3" ht="24.75" thickBot="1" x14ac:dyDescent="0.3">
      <c r="A63" s="38">
        <v>981232232</v>
      </c>
      <c r="B63" s="36" t="s">
        <v>593</v>
      </c>
      <c r="C63" t="s">
        <v>532</v>
      </c>
    </row>
    <row r="64" spans="1:3" ht="24.75" thickBot="1" x14ac:dyDescent="0.3">
      <c r="A64" s="38">
        <v>993804703</v>
      </c>
      <c r="B64" s="36" t="s">
        <v>594</v>
      </c>
      <c r="C64" t="s">
        <v>532</v>
      </c>
    </row>
    <row r="65" spans="1:3" ht="24.75" thickBot="1" x14ac:dyDescent="0.3">
      <c r="A65" s="38">
        <v>973269852</v>
      </c>
      <c r="B65" s="36" t="s">
        <v>595</v>
      </c>
      <c r="C65" t="s">
        <v>532</v>
      </c>
    </row>
    <row r="66" spans="1:3" ht="15.75" thickBot="1" x14ac:dyDescent="0.3">
      <c r="A66" s="38">
        <v>994915959</v>
      </c>
      <c r="B66" s="36" t="s">
        <v>596</v>
      </c>
      <c r="C66" t="s">
        <v>532</v>
      </c>
    </row>
    <row r="67" spans="1:3" ht="15.75" thickBot="1" x14ac:dyDescent="0.3">
      <c r="A67" s="38">
        <v>874116572</v>
      </c>
      <c r="B67" s="36" t="s">
        <v>597</v>
      </c>
      <c r="C67" t="s">
        <v>532</v>
      </c>
    </row>
    <row r="68" spans="1:3" ht="15.75" thickBot="1" x14ac:dyDescent="0.3">
      <c r="A68" s="38">
        <v>973449133</v>
      </c>
      <c r="B68" s="36" t="s">
        <v>598</v>
      </c>
      <c r="C68" t="s">
        <v>532</v>
      </c>
    </row>
    <row r="69" spans="1:3" ht="15.75" thickBot="1" x14ac:dyDescent="0.3">
      <c r="A69" s="38">
        <v>974156318</v>
      </c>
      <c r="B69" s="36" t="s">
        <v>599</v>
      </c>
      <c r="C69" t="s">
        <v>532</v>
      </c>
    </row>
    <row r="70" spans="1:3" ht="15.75" thickBot="1" x14ac:dyDescent="0.3">
      <c r="A70" s="38">
        <v>983214770</v>
      </c>
      <c r="B70" s="36" t="s">
        <v>600</v>
      </c>
      <c r="C70" t="s">
        <v>532</v>
      </c>
    </row>
    <row r="71" spans="1:3" ht="15.75" thickBot="1" x14ac:dyDescent="0.3">
      <c r="A71" s="38">
        <v>972209503</v>
      </c>
      <c r="B71" s="36" t="s">
        <v>601</v>
      </c>
      <c r="C71" t="s">
        <v>532</v>
      </c>
    </row>
    <row r="72" spans="1:3" ht="15.75" thickBot="1" x14ac:dyDescent="0.3">
      <c r="A72" s="38">
        <v>980098974</v>
      </c>
      <c r="B72" s="36" t="s">
        <v>602</v>
      </c>
      <c r="C72" t="s">
        <v>532</v>
      </c>
    </row>
    <row r="73" spans="1:3" ht="15.75" thickBot="1" x14ac:dyDescent="0.3">
      <c r="A73" s="38">
        <v>973304143</v>
      </c>
      <c r="B73" s="36" t="s">
        <v>603</v>
      </c>
      <c r="C73" t="s">
        <v>532</v>
      </c>
    </row>
    <row r="74" spans="1:3" ht="15.75" thickBot="1" x14ac:dyDescent="0.3">
      <c r="A74" s="38">
        <v>981133234</v>
      </c>
      <c r="B74" s="36" t="s">
        <v>604</v>
      </c>
      <c r="C74" t="s">
        <v>532</v>
      </c>
    </row>
    <row r="75" spans="1:3" ht="15.75" thickBot="1" x14ac:dyDescent="0.3">
      <c r="A75" s="38">
        <v>994947362</v>
      </c>
      <c r="B75" s="36" t="s">
        <v>605</v>
      </c>
      <c r="C75" t="s">
        <v>532</v>
      </c>
    </row>
    <row r="76" spans="1:3" ht="15.75" thickBot="1" x14ac:dyDescent="0.3">
      <c r="A76" s="38">
        <v>920560504</v>
      </c>
      <c r="B76" s="36" t="s">
        <v>606</v>
      </c>
      <c r="C76" t="s">
        <v>532</v>
      </c>
    </row>
    <row r="77" spans="1:3" ht="15.75" thickBot="1" x14ac:dyDescent="0.3">
      <c r="A77" s="38">
        <v>982926610</v>
      </c>
      <c r="B77" s="36" t="s">
        <v>607</v>
      </c>
      <c r="C77" t="s">
        <v>532</v>
      </c>
    </row>
    <row r="78" spans="1:3" ht="15.75" thickBot="1" x14ac:dyDescent="0.3">
      <c r="A78" s="38">
        <v>974702843</v>
      </c>
      <c r="B78" s="36" t="s">
        <v>608</v>
      </c>
      <c r="C78" t="s">
        <v>532</v>
      </c>
    </row>
    <row r="79" spans="1:3" ht="15.75" thickBot="1" x14ac:dyDescent="0.3">
      <c r="A79" s="38">
        <v>973479881</v>
      </c>
      <c r="B79" s="36" t="s">
        <v>609</v>
      </c>
      <c r="C79" t="s">
        <v>532</v>
      </c>
    </row>
    <row r="80" spans="1:3" ht="15.75" thickBot="1" x14ac:dyDescent="0.3">
      <c r="A80" s="38">
        <v>972138487</v>
      </c>
      <c r="B80" s="36" t="s">
        <v>610</v>
      </c>
      <c r="C80" t="s">
        <v>532</v>
      </c>
    </row>
    <row r="81" spans="1:3" ht="15.75" thickBot="1" x14ac:dyDescent="0.3">
      <c r="A81" s="38">
        <v>994915274</v>
      </c>
      <c r="B81" s="36" t="s">
        <v>611</v>
      </c>
      <c r="C81" t="s">
        <v>532</v>
      </c>
    </row>
    <row r="82" spans="1:3" ht="15.75" thickBot="1" x14ac:dyDescent="0.3">
      <c r="A82" s="38">
        <v>973469983</v>
      </c>
      <c r="B82" s="36" t="s">
        <v>612</v>
      </c>
      <c r="C82" t="s">
        <v>532</v>
      </c>
    </row>
    <row r="83" spans="1:3" ht="24.75" thickBot="1" x14ac:dyDescent="0.3">
      <c r="A83" s="38">
        <v>996004783</v>
      </c>
      <c r="B83" s="36" t="s">
        <v>613</v>
      </c>
      <c r="C83" t="s">
        <v>532</v>
      </c>
    </row>
    <row r="84" spans="1:3" ht="15.75" thickBot="1" x14ac:dyDescent="0.3">
      <c r="A84" s="38">
        <v>994902903</v>
      </c>
      <c r="B84" s="36" t="s">
        <v>614</v>
      </c>
      <c r="C84" t="s">
        <v>532</v>
      </c>
    </row>
    <row r="85" spans="1:3" ht="15.75" thickBot="1" x14ac:dyDescent="0.3">
      <c r="A85" s="38">
        <v>972517038</v>
      </c>
      <c r="B85" s="36" t="s">
        <v>615</v>
      </c>
      <c r="C85" t="s">
        <v>532</v>
      </c>
    </row>
    <row r="86" spans="1:3" ht="15.75" thickBot="1" x14ac:dyDescent="0.3">
      <c r="A86" s="38">
        <v>975185117</v>
      </c>
      <c r="B86" s="36" t="s">
        <v>616</v>
      </c>
      <c r="C86" t="s">
        <v>532</v>
      </c>
    </row>
    <row r="87" spans="1:3" ht="15.75" thickBot="1" x14ac:dyDescent="0.3">
      <c r="A87" s="38">
        <v>874703362</v>
      </c>
      <c r="B87" s="36" t="s">
        <v>617</v>
      </c>
      <c r="C87" t="s">
        <v>532</v>
      </c>
    </row>
    <row r="88" spans="1:3" ht="15.75" thickBot="1" x14ac:dyDescent="0.3">
      <c r="A88" s="38">
        <v>973455710</v>
      </c>
      <c r="B88" s="36" t="s">
        <v>618</v>
      </c>
      <c r="C88" t="s">
        <v>532</v>
      </c>
    </row>
    <row r="89" spans="1:3" ht="15.75" thickBot="1" x14ac:dyDescent="0.3">
      <c r="A89" s="38">
        <v>974703386</v>
      </c>
      <c r="B89" s="36" t="s">
        <v>619</v>
      </c>
      <c r="C89" t="s">
        <v>532</v>
      </c>
    </row>
    <row r="90" spans="1:3" ht="15.75" thickBot="1" x14ac:dyDescent="0.3">
      <c r="A90" s="38">
        <v>995119560</v>
      </c>
      <c r="B90" s="36" t="s">
        <v>620</v>
      </c>
      <c r="C90" t="s">
        <v>532</v>
      </c>
    </row>
    <row r="91" spans="1:3" ht="24.75" thickBot="1" x14ac:dyDescent="0.3">
      <c r="A91" s="38">
        <v>974725142</v>
      </c>
      <c r="B91" s="36" t="s">
        <v>621</v>
      </c>
      <c r="C91" t="s">
        <v>532</v>
      </c>
    </row>
    <row r="92" spans="1:3" ht="15.75" thickBot="1" x14ac:dyDescent="0.3">
      <c r="A92" s="38">
        <v>889857072</v>
      </c>
      <c r="B92" s="36" t="s">
        <v>622</v>
      </c>
      <c r="C92" t="s">
        <v>532</v>
      </c>
    </row>
    <row r="93" spans="1:3" ht="15.75" thickBot="1" x14ac:dyDescent="0.3">
      <c r="A93" s="38">
        <v>974224356</v>
      </c>
      <c r="B93" s="36" t="s">
        <v>623</v>
      </c>
      <c r="C93" t="s">
        <v>532</v>
      </c>
    </row>
    <row r="94" spans="1:3" ht="24.75" thickBot="1" x14ac:dyDescent="0.3">
      <c r="A94" s="38">
        <v>979781857</v>
      </c>
      <c r="B94" s="36" t="s">
        <v>624</v>
      </c>
      <c r="C94" t="s">
        <v>532</v>
      </c>
    </row>
    <row r="95" spans="1:3" ht="15.75" thickBot="1" x14ac:dyDescent="0.3">
      <c r="A95" s="38">
        <v>974142740</v>
      </c>
      <c r="B95" s="36" t="s">
        <v>625</v>
      </c>
      <c r="C95" t="s">
        <v>532</v>
      </c>
    </row>
    <row r="96" spans="1:3" ht="15.75" thickBot="1" x14ac:dyDescent="0.3">
      <c r="A96" s="38">
        <v>931679007</v>
      </c>
      <c r="B96" s="36" t="s">
        <v>626</v>
      </c>
      <c r="C96" t="s">
        <v>532</v>
      </c>
    </row>
    <row r="97" spans="1:3" ht="15.75" thickBot="1" x14ac:dyDescent="0.3">
      <c r="A97" s="38">
        <v>973448633</v>
      </c>
      <c r="B97" s="36" t="s">
        <v>627</v>
      </c>
      <c r="C97" t="s">
        <v>532</v>
      </c>
    </row>
    <row r="98" spans="1:3" ht="15.75" thickBot="1" x14ac:dyDescent="0.3">
      <c r="A98" s="38">
        <v>974857561</v>
      </c>
      <c r="B98" s="36" t="s">
        <v>628</v>
      </c>
      <c r="C98" t="s">
        <v>532</v>
      </c>
    </row>
    <row r="99" spans="1:3" ht="15.75" thickBot="1" x14ac:dyDescent="0.3">
      <c r="A99" s="38">
        <v>973382322</v>
      </c>
      <c r="B99" s="36" t="s">
        <v>629</v>
      </c>
      <c r="C99" t="s">
        <v>532</v>
      </c>
    </row>
    <row r="100" spans="1:3" ht="15.75" thickBot="1" x14ac:dyDescent="0.3">
      <c r="A100" s="38">
        <v>993266361</v>
      </c>
      <c r="B100" s="36" t="s">
        <v>630</v>
      </c>
      <c r="C100" t="s">
        <v>532</v>
      </c>
    </row>
    <row r="101" spans="1:3" ht="24.75" thickBot="1" x14ac:dyDescent="0.3">
      <c r="A101" s="38">
        <v>981098749</v>
      </c>
      <c r="B101" s="36" t="s">
        <v>631</v>
      </c>
      <c r="C101" t="s">
        <v>532</v>
      </c>
    </row>
    <row r="102" spans="1:3" ht="15.75" thickBot="1" x14ac:dyDescent="0.3">
      <c r="A102" s="38">
        <v>973489321</v>
      </c>
      <c r="B102" s="36" t="s">
        <v>632</v>
      </c>
      <c r="C102" t="s">
        <v>532</v>
      </c>
    </row>
    <row r="103" spans="1:3" ht="15.75" thickBot="1" x14ac:dyDescent="0.3">
      <c r="A103" s="38">
        <v>973494368</v>
      </c>
      <c r="B103" s="36" t="s">
        <v>633</v>
      </c>
      <c r="C103" t="s">
        <v>532</v>
      </c>
    </row>
    <row r="104" spans="1:3" ht="15.75" thickBot="1" x14ac:dyDescent="0.3">
      <c r="A104" s="38">
        <v>979740530</v>
      </c>
      <c r="B104" s="36" t="s">
        <v>634</v>
      </c>
      <c r="C104" t="s">
        <v>532</v>
      </c>
    </row>
    <row r="105" spans="1:3" ht="15.75" thickBot="1" x14ac:dyDescent="0.3">
      <c r="A105" s="38">
        <v>996000540</v>
      </c>
      <c r="B105" s="36" t="s">
        <v>635</v>
      </c>
      <c r="C105" t="s">
        <v>532</v>
      </c>
    </row>
    <row r="106" spans="1:3" ht="15.75" thickBot="1" x14ac:dyDescent="0.3">
      <c r="A106" s="38">
        <v>974798670</v>
      </c>
      <c r="B106" s="36" t="s">
        <v>636</v>
      </c>
      <c r="C106" t="s">
        <v>532</v>
      </c>
    </row>
    <row r="107" spans="1:3" ht="15.75" thickBot="1" x14ac:dyDescent="0.3">
      <c r="A107" s="38">
        <v>973390953</v>
      </c>
      <c r="B107" s="36" t="s">
        <v>637</v>
      </c>
      <c r="C107" t="s">
        <v>532</v>
      </c>
    </row>
    <row r="108" spans="1:3" ht="15.75" thickBot="1" x14ac:dyDescent="0.3">
      <c r="A108" s="38">
        <v>875211382</v>
      </c>
      <c r="B108" s="36" t="s">
        <v>638</v>
      </c>
      <c r="C108" t="s">
        <v>532</v>
      </c>
    </row>
    <row r="109" spans="1:3" ht="15.75" thickBot="1" x14ac:dyDescent="0.3">
      <c r="A109" s="38">
        <v>985917981</v>
      </c>
      <c r="B109" s="36" t="s">
        <v>639</v>
      </c>
      <c r="C109" t="s">
        <v>532</v>
      </c>
    </row>
    <row r="110" spans="1:3" ht="15.75" thickBot="1" x14ac:dyDescent="0.3">
      <c r="A110" s="38">
        <v>974197901</v>
      </c>
      <c r="B110" s="36" t="s">
        <v>640</v>
      </c>
      <c r="C110" t="s">
        <v>532</v>
      </c>
    </row>
    <row r="111" spans="1:3" ht="15.75" thickBot="1" x14ac:dyDescent="0.3">
      <c r="A111" s="38">
        <v>973456458</v>
      </c>
      <c r="B111" s="36" t="s">
        <v>641</v>
      </c>
      <c r="C111" t="s">
        <v>532</v>
      </c>
    </row>
    <row r="112" spans="1:3" ht="15.75" thickBot="1" x14ac:dyDescent="0.3">
      <c r="A112" s="38">
        <v>987751894</v>
      </c>
      <c r="B112" s="36" t="s">
        <v>642</v>
      </c>
      <c r="C112" t="s">
        <v>532</v>
      </c>
    </row>
    <row r="113" spans="1:3" ht="15.75" thickBot="1" x14ac:dyDescent="0.3">
      <c r="A113" s="38">
        <v>973535765</v>
      </c>
      <c r="B113" s="36" t="s">
        <v>643</v>
      </c>
      <c r="C113" t="s">
        <v>532</v>
      </c>
    </row>
    <row r="114" spans="1:3" ht="15.75" thickBot="1" x14ac:dyDescent="0.3">
      <c r="A114" s="38">
        <v>973772503</v>
      </c>
      <c r="B114" s="36" t="s">
        <v>644</v>
      </c>
      <c r="C114" t="s">
        <v>532</v>
      </c>
    </row>
    <row r="115" spans="1:3" ht="15.75" thickBot="1" x14ac:dyDescent="0.3">
      <c r="A115" s="38">
        <v>996006158</v>
      </c>
      <c r="B115" s="36" t="s">
        <v>645</v>
      </c>
      <c r="C115" t="s">
        <v>532</v>
      </c>
    </row>
    <row r="116" spans="1:3" ht="15.75" thickBot="1" x14ac:dyDescent="0.3">
      <c r="A116" s="38">
        <v>974194678</v>
      </c>
      <c r="B116" s="36" t="s">
        <v>646</v>
      </c>
      <c r="C116" t="s">
        <v>532</v>
      </c>
    </row>
    <row r="117" spans="1:3" ht="15.75" thickBot="1" x14ac:dyDescent="0.3">
      <c r="A117" s="38">
        <v>975266842</v>
      </c>
      <c r="B117" s="36" t="s">
        <v>647</v>
      </c>
      <c r="C117" t="s">
        <v>532</v>
      </c>
    </row>
    <row r="118" spans="1:3" ht="15.75" thickBot="1" x14ac:dyDescent="0.3">
      <c r="A118" s="38">
        <v>994274406</v>
      </c>
      <c r="B118" s="36" t="s">
        <v>648</v>
      </c>
      <c r="C118" t="s">
        <v>532</v>
      </c>
    </row>
    <row r="119" spans="1:3" ht="24.75" thickBot="1" x14ac:dyDescent="0.3">
      <c r="A119" s="38">
        <v>974703408</v>
      </c>
      <c r="B119" s="36" t="s">
        <v>649</v>
      </c>
      <c r="C119" t="s">
        <v>532</v>
      </c>
    </row>
    <row r="120" spans="1:3" ht="15.75" thickBot="1" x14ac:dyDescent="0.3">
      <c r="A120" s="38">
        <v>974156458</v>
      </c>
      <c r="B120" s="36" t="s">
        <v>650</v>
      </c>
      <c r="C120" t="s">
        <v>532</v>
      </c>
    </row>
    <row r="121" spans="1:3" ht="15.75" thickBot="1" x14ac:dyDescent="0.3">
      <c r="A121" s="38">
        <v>973334875</v>
      </c>
      <c r="B121" s="36" t="s">
        <v>651</v>
      </c>
      <c r="C121" t="s">
        <v>532</v>
      </c>
    </row>
    <row r="122" spans="1:3" ht="15.75" thickBot="1" x14ac:dyDescent="0.3">
      <c r="A122" s="38">
        <v>972339563</v>
      </c>
      <c r="B122" s="36" t="s">
        <v>652</v>
      </c>
      <c r="C122" t="s">
        <v>532</v>
      </c>
    </row>
    <row r="123" spans="1:3" ht="15.75" thickBot="1" x14ac:dyDescent="0.3">
      <c r="A123" s="38">
        <v>983604560</v>
      </c>
      <c r="B123" s="36" t="s">
        <v>653</v>
      </c>
      <c r="C123" t="s">
        <v>532</v>
      </c>
    </row>
    <row r="124" spans="1:3" ht="15.75" thickBot="1" x14ac:dyDescent="0.3">
      <c r="A124" s="38">
        <v>973763881</v>
      </c>
      <c r="B124" s="36" t="s">
        <v>654</v>
      </c>
      <c r="C124" t="s">
        <v>532</v>
      </c>
    </row>
    <row r="125" spans="1:3" ht="15.75" thickBot="1" x14ac:dyDescent="0.3">
      <c r="A125" s="38">
        <v>973456466</v>
      </c>
      <c r="B125" s="36" t="s">
        <v>655</v>
      </c>
      <c r="C125" t="s">
        <v>532</v>
      </c>
    </row>
    <row r="126" spans="1:3" ht="15.75" thickBot="1" x14ac:dyDescent="0.3">
      <c r="A126" s="38">
        <v>973458515</v>
      </c>
      <c r="B126" s="36" t="s">
        <v>656</v>
      </c>
      <c r="C126" t="s">
        <v>532</v>
      </c>
    </row>
    <row r="127" spans="1:3" ht="24.75" thickBot="1" x14ac:dyDescent="0.3">
      <c r="A127" s="38">
        <v>990635498</v>
      </c>
      <c r="B127" s="36" t="s">
        <v>657</v>
      </c>
      <c r="C127" t="s">
        <v>532</v>
      </c>
    </row>
    <row r="128" spans="1:3" ht="15.75" thickBot="1" x14ac:dyDescent="0.3">
      <c r="A128" s="38">
        <v>990635285</v>
      </c>
      <c r="B128" s="36" t="s">
        <v>658</v>
      </c>
      <c r="C128" t="s">
        <v>532</v>
      </c>
    </row>
    <row r="129" spans="1:3" ht="15.75" thickBot="1" x14ac:dyDescent="0.3">
      <c r="A129" s="38">
        <v>991843876</v>
      </c>
      <c r="B129" s="36" t="s">
        <v>659</v>
      </c>
      <c r="C129" t="s">
        <v>532</v>
      </c>
    </row>
    <row r="130" spans="1:3" ht="15.75" thickBot="1" x14ac:dyDescent="0.3">
      <c r="A130" s="38">
        <v>973454528</v>
      </c>
      <c r="B130" s="36" t="s">
        <v>660</v>
      </c>
      <c r="C130" t="s">
        <v>532</v>
      </c>
    </row>
    <row r="131" spans="1:3" ht="15.75" thickBot="1" x14ac:dyDescent="0.3">
      <c r="A131" s="38">
        <v>972290920</v>
      </c>
      <c r="B131" s="36" t="s">
        <v>661</v>
      </c>
      <c r="C131" t="s">
        <v>532</v>
      </c>
    </row>
    <row r="132" spans="1:3" ht="15.75" thickBot="1" x14ac:dyDescent="0.3">
      <c r="A132" s="38">
        <v>993481947</v>
      </c>
      <c r="B132" s="36" t="s">
        <v>662</v>
      </c>
      <c r="C132" t="s">
        <v>532</v>
      </c>
    </row>
    <row r="133" spans="1:3" ht="15.75" thickBot="1" x14ac:dyDescent="0.3">
      <c r="A133" s="38">
        <v>973877070</v>
      </c>
      <c r="B133" s="36" t="s">
        <v>663</v>
      </c>
      <c r="C133" t="s">
        <v>532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topLeftCell="A5" zoomScaleNormal="100" workbookViewId="0">
      <selection activeCell="D6" sqref="D6"/>
    </sheetView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664</v>
      </c>
      <c r="B1" t="s">
        <v>665</v>
      </c>
      <c r="C1" t="s">
        <v>666</v>
      </c>
      <c r="D1" t="s">
        <v>667</v>
      </c>
      <c r="E1" t="s">
        <v>35</v>
      </c>
      <c r="F1" t="s">
        <v>410</v>
      </c>
      <c r="I1" t="s">
        <v>668</v>
      </c>
    </row>
    <row r="2" spans="1:24" x14ac:dyDescent="0.25">
      <c r="A2">
        <v>4201</v>
      </c>
      <c r="B2" t="s">
        <v>669</v>
      </c>
      <c r="C2" t="s">
        <v>670</v>
      </c>
      <c r="D2">
        <v>2</v>
      </c>
      <c r="E2">
        <f>_xlfn.XLOOKUP(arbgiveravg[[#This Row],[Sone]],arbeidsgiveravgift[Sone],arbeidsgiveravgift[Sats])</f>
        <v>0.106</v>
      </c>
      <c r="T2" t="s">
        <v>671</v>
      </c>
      <c r="U2" t="s">
        <v>672</v>
      </c>
      <c r="W2" t="s">
        <v>673</v>
      </c>
      <c r="X2" t="s">
        <v>674</v>
      </c>
    </row>
    <row r="3" spans="1:24" x14ac:dyDescent="0.25">
      <c r="A3">
        <v>4202</v>
      </c>
      <c r="B3" t="s">
        <v>675</v>
      </c>
      <c r="C3" t="s">
        <v>670</v>
      </c>
      <c r="D3">
        <v>1</v>
      </c>
      <c r="E3">
        <f>_xlfn.XLOOKUP(arbgiveravg[[#This Row],[Sone]],arbeidsgiveravgift[Sone],arbeidsgiveravgift[Sats])</f>
        <v>0.14099999999999999</v>
      </c>
      <c r="J3" t="s">
        <v>667</v>
      </c>
      <c r="K3" t="s">
        <v>35</v>
      </c>
      <c r="O3" t="s">
        <v>673</v>
      </c>
      <c r="P3" s="49" t="s">
        <v>676</v>
      </c>
      <c r="Q3" t="s">
        <v>677</v>
      </c>
      <c r="S3" t="s">
        <v>678</v>
      </c>
      <c r="W3">
        <v>1</v>
      </c>
      <c r="X3" t="s">
        <v>6</v>
      </c>
    </row>
    <row r="4" spans="1:24" x14ac:dyDescent="0.25">
      <c r="A4">
        <v>4203</v>
      </c>
      <c r="B4" t="s">
        <v>679</v>
      </c>
      <c r="C4" t="s">
        <v>670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39">
        <v>0.14099999999999999</v>
      </c>
      <c r="O4">
        <v>1</v>
      </c>
      <c r="P4" t="s">
        <v>116</v>
      </c>
      <c r="W4">
        <v>2</v>
      </c>
      <c r="X4" t="s">
        <v>153</v>
      </c>
    </row>
    <row r="5" spans="1:24" x14ac:dyDescent="0.25">
      <c r="A5">
        <v>4204</v>
      </c>
      <c r="B5" t="s">
        <v>680</v>
      </c>
      <c r="C5" t="s">
        <v>670</v>
      </c>
      <c r="D5">
        <v>1</v>
      </c>
      <c r="E5">
        <f>_xlfn.XLOOKUP(arbgiveravg[[#This Row],[Sone]],arbeidsgiveravgift[Sone],arbeidsgiveravgift[Sats])</f>
        <v>0.14099999999999999</v>
      </c>
      <c r="J5" t="s">
        <v>681</v>
      </c>
      <c r="K5" s="39">
        <v>0.106</v>
      </c>
      <c r="O5">
        <v>2</v>
      </c>
      <c r="P5" t="s">
        <v>119</v>
      </c>
      <c r="W5">
        <v>3</v>
      </c>
      <c r="X5" t="s">
        <v>682</v>
      </c>
    </row>
    <row r="6" spans="1:24" x14ac:dyDescent="0.25">
      <c r="A6">
        <v>4205</v>
      </c>
      <c r="B6" t="s">
        <v>683</v>
      </c>
      <c r="C6" t="s">
        <v>670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39">
        <v>0.106</v>
      </c>
      <c r="O6">
        <v>3</v>
      </c>
      <c r="P6" t="s">
        <v>122</v>
      </c>
    </row>
    <row r="7" spans="1:24" x14ac:dyDescent="0.25">
      <c r="A7">
        <v>4206</v>
      </c>
      <c r="B7" t="s">
        <v>684</v>
      </c>
      <c r="C7" t="s">
        <v>670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39">
        <v>6.4000000000000001E-2</v>
      </c>
      <c r="O7">
        <v>4</v>
      </c>
      <c r="P7" t="s">
        <v>125</v>
      </c>
    </row>
    <row r="8" spans="1:24" x14ac:dyDescent="0.25">
      <c r="A8">
        <v>4207</v>
      </c>
      <c r="B8" t="s">
        <v>685</v>
      </c>
      <c r="C8" t="s">
        <v>670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39">
        <v>5.0999999999999997E-2</v>
      </c>
      <c r="O8">
        <v>5</v>
      </c>
      <c r="P8" t="s">
        <v>128</v>
      </c>
    </row>
    <row r="9" spans="1:24" x14ac:dyDescent="0.25">
      <c r="A9">
        <v>4211</v>
      </c>
      <c r="B9" t="s">
        <v>686</v>
      </c>
      <c r="C9" t="s">
        <v>670</v>
      </c>
      <c r="D9">
        <v>2</v>
      </c>
      <c r="E9">
        <f>_xlfn.XLOOKUP(arbgiveravg[[#This Row],[Sone]],arbeidsgiveravgift[Sone],arbeidsgiveravgift[Sats])</f>
        <v>0.106</v>
      </c>
      <c r="J9" t="s">
        <v>687</v>
      </c>
      <c r="K9" s="39">
        <v>7.9000000000000001E-2</v>
      </c>
      <c r="O9">
        <v>6</v>
      </c>
      <c r="P9" t="s">
        <v>131</v>
      </c>
    </row>
    <row r="10" spans="1:24" x14ac:dyDescent="0.25">
      <c r="A10">
        <v>4212</v>
      </c>
      <c r="B10" t="s">
        <v>688</v>
      </c>
      <c r="C10" t="s">
        <v>670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0">
        <v>0</v>
      </c>
      <c r="O10">
        <v>7</v>
      </c>
      <c r="P10" t="s">
        <v>134</v>
      </c>
    </row>
    <row r="11" spans="1:24" x14ac:dyDescent="0.25">
      <c r="A11">
        <v>4213</v>
      </c>
      <c r="B11" t="s">
        <v>689</v>
      </c>
      <c r="C11" t="s">
        <v>670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135</v>
      </c>
    </row>
    <row r="12" spans="1:24" x14ac:dyDescent="0.25">
      <c r="A12">
        <v>4214</v>
      </c>
      <c r="B12" t="s">
        <v>690</v>
      </c>
      <c r="C12" t="s">
        <v>670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136</v>
      </c>
    </row>
    <row r="13" spans="1:24" x14ac:dyDescent="0.25">
      <c r="A13">
        <v>4215</v>
      </c>
      <c r="B13" t="s">
        <v>691</v>
      </c>
      <c r="C13" t="s">
        <v>670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137</v>
      </c>
    </row>
    <row r="14" spans="1:24" x14ac:dyDescent="0.25">
      <c r="A14">
        <v>4216</v>
      </c>
      <c r="B14" t="s">
        <v>692</v>
      </c>
      <c r="C14" t="s">
        <v>670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140</v>
      </c>
    </row>
    <row r="15" spans="1:24" x14ac:dyDescent="0.25">
      <c r="A15">
        <v>4217</v>
      </c>
      <c r="B15" t="s">
        <v>693</v>
      </c>
      <c r="C15" t="s">
        <v>670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115</v>
      </c>
    </row>
    <row r="16" spans="1:24" x14ac:dyDescent="0.25">
      <c r="A16">
        <v>4218</v>
      </c>
      <c r="B16" t="s">
        <v>694</v>
      </c>
      <c r="C16" t="s">
        <v>670</v>
      </c>
      <c r="D16" t="s">
        <v>681</v>
      </c>
      <c r="E16">
        <f>_xlfn.XLOOKUP(arbgiveravg[[#This Row],[Sone]],arbeidsgiveravgift[Sone],arbeidsgiveravgift[Sats])</f>
        <v>0.106</v>
      </c>
      <c r="O16">
        <v>14</v>
      </c>
      <c r="P16" t="s">
        <v>141</v>
      </c>
    </row>
    <row r="17" spans="1:16" x14ac:dyDescent="0.25">
      <c r="A17">
        <v>4219</v>
      </c>
      <c r="B17" t="s">
        <v>695</v>
      </c>
      <c r="C17" t="s">
        <v>670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144</v>
      </c>
    </row>
    <row r="18" spans="1:16" x14ac:dyDescent="0.25">
      <c r="A18">
        <v>4220</v>
      </c>
      <c r="B18" t="s">
        <v>696</v>
      </c>
      <c r="C18" t="s">
        <v>670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145</v>
      </c>
    </row>
    <row r="19" spans="1:16" x14ac:dyDescent="0.25">
      <c r="A19">
        <v>4221</v>
      </c>
      <c r="B19" t="s">
        <v>697</v>
      </c>
      <c r="C19" t="s">
        <v>670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146</v>
      </c>
    </row>
    <row r="20" spans="1:16" x14ac:dyDescent="0.25">
      <c r="A20">
        <v>4222</v>
      </c>
      <c r="B20" t="s">
        <v>698</v>
      </c>
      <c r="C20" t="s">
        <v>670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147</v>
      </c>
    </row>
    <row r="21" spans="1:16" x14ac:dyDescent="0.25">
      <c r="A21">
        <v>4223</v>
      </c>
      <c r="B21" t="s">
        <v>699</v>
      </c>
      <c r="C21" t="s">
        <v>670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153</v>
      </c>
    </row>
    <row r="22" spans="1:16" x14ac:dyDescent="0.25">
      <c r="A22">
        <v>4224</v>
      </c>
      <c r="B22" t="s">
        <v>700</v>
      </c>
      <c r="C22" t="s">
        <v>670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152</v>
      </c>
    </row>
    <row r="23" spans="1:16" x14ac:dyDescent="0.25">
      <c r="B23" t="s">
        <v>701</v>
      </c>
      <c r="C23" t="s">
        <v>670</v>
      </c>
      <c r="D23" t="s">
        <v>681</v>
      </c>
      <c r="E23">
        <f>_xlfn.XLOOKUP(arbgiveravg[[#This Row],[Sone]],arbeidsgiveravgift[Sone],arbeidsgiveravgift[Sats])</f>
        <v>0.106</v>
      </c>
      <c r="F23" t="s">
        <v>702</v>
      </c>
      <c r="O23">
        <v>21</v>
      </c>
    </row>
    <row r="24" spans="1:16" x14ac:dyDescent="0.25">
      <c r="A24">
        <v>4225</v>
      </c>
      <c r="B24" t="s">
        <v>701</v>
      </c>
      <c r="C24" t="s">
        <v>670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703</v>
      </c>
      <c r="C25" t="s">
        <v>670</v>
      </c>
      <c r="D25" t="s">
        <v>681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704</v>
      </c>
      <c r="C26" t="s">
        <v>670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705</v>
      </c>
      <c r="C27" t="s">
        <v>670</v>
      </c>
      <c r="D27" t="s">
        <v>681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706</v>
      </c>
      <c r="C28" t="s">
        <v>707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708</v>
      </c>
      <c r="C29" t="s">
        <v>707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709</v>
      </c>
      <c r="C30" t="s">
        <v>707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710</v>
      </c>
      <c r="C31" t="s">
        <v>707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711</v>
      </c>
      <c r="C32" t="s">
        <v>707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712</v>
      </c>
      <c r="C33" t="s">
        <v>707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713</v>
      </c>
      <c r="C34" t="s">
        <v>707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714</v>
      </c>
      <c r="C35" t="s">
        <v>707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715</v>
      </c>
      <c r="C36" t="s">
        <v>707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716</v>
      </c>
      <c r="C37" t="s">
        <v>707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717</v>
      </c>
      <c r="C38" t="s">
        <v>707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718</v>
      </c>
      <c r="C39" t="s">
        <v>707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719</v>
      </c>
      <c r="C40" t="s">
        <v>707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720</v>
      </c>
      <c r="C41" t="s">
        <v>707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721</v>
      </c>
      <c r="C42" t="s">
        <v>707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722</v>
      </c>
      <c r="C43" t="s">
        <v>707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723</v>
      </c>
      <c r="C44" t="s">
        <v>707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724</v>
      </c>
      <c r="C45" t="s">
        <v>707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725</v>
      </c>
      <c r="C46" t="s">
        <v>707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726</v>
      </c>
      <c r="C47" t="s">
        <v>707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727</v>
      </c>
      <c r="C48" t="s">
        <v>707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728</v>
      </c>
      <c r="C49" t="s">
        <v>729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730</v>
      </c>
      <c r="C50" t="s">
        <v>729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731</v>
      </c>
      <c r="C51" t="s">
        <v>729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732</v>
      </c>
      <c r="C52" t="s">
        <v>729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733</v>
      </c>
      <c r="C53" t="s">
        <v>729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734</v>
      </c>
      <c r="C54" t="s">
        <v>729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735</v>
      </c>
      <c r="C55" t="s">
        <v>729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736</v>
      </c>
      <c r="C56" t="s">
        <v>729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737</v>
      </c>
      <c r="C57" t="s">
        <v>729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738</v>
      </c>
      <c r="C58" t="s">
        <v>729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739</v>
      </c>
      <c r="C59" t="s">
        <v>729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740</v>
      </c>
      <c r="C60" t="s">
        <v>729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741</v>
      </c>
      <c r="C61" t="s">
        <v>729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742</v>
      </c>
      <c r="C62" t="s">
        <v>729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743</v>
      </c>
      <c r="C63" t="s">
        <v>729</v>
      </c>
      <c r="D63" t="s">
        <v>681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744</v>
      </c>
      <c r="C64" t="s">
        <v>729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745</v>
      </c>
      <c r="C65" t="s">
        <v>729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746</v>
      </c>
      <c r="C66" t="s">
        <v>729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747</v>
      </c>
      <c r="C67" t="s">
        <v>748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749</v>
      </c>
      <c r="C68" t="s">
        <v>748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750</v>
      </c>
      <c r="C69" t="s">
        <v>748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751</v>
      </c>
      <c r="C70" t="s">
        <v>748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752</v>
      </c>
      <c r="C71" t="s">
        <v>748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753</v>
      </c>
      <c r="C72" t="s">
        <v>748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754</v>
      </c>
      <c r="C73" t="s">
        <v>748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755</v>
      </c>
      <c r="C74" t="s">
        <v>748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756</v>
      </c>
      <c r="C75" t="s">
        <v>748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757</v>
      </c>
      <c r="C76" t="s">
        <v>748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758</v>
      </c>
      <c r="C77" t="s">
        <v>748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759</v>
      </c>
      <c r="C78" t="s">
        <v>748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760</v>
      </c>
      <c r="C79" t="s">
        <v>748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761</v>
      </c>
      <c r="C80" t="s">
        <v>748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762</v>
      </c>
      <c r="C81" t="s">
        <v>748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763</v>
      </c>
      <c r="C82" t="s">
        <v>748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764</v>
      </c>
      <c r="C83" t="s">
        <v>748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765</v>
      </c>
      <c r="C84" t="s">
        <v>748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766</v>
      </c>
      <c r="C85" t="s">
        <v>767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768</v>
      </c>
      <c r="C86" t="s">
        <v>767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769</v>
      </c>
      <c r="C87" t="s">
        <v>767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770</v>
      </c>
      <c r="C88" t="s">
        <v>767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771</v>
      </c>
      <c r="C89" t="s">
        <v>767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772</v>
      </c>
      <c r="C90" t="s">
        <v>767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773</v>
      </c>
      <c r="C91" t="s">
        <v>767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774</v>
      </c>
      <c r="C92" t="s">
        <v>767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775</v>
      </c>
      <c r="C93" t="s">
        <v>767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776</v>
      </c>
      <c r="C94" t="s">
        <v>767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777</v>
      </c>
      <c r="C95" t="s">
        <v>767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778</v>
      </c>
      <c r="C96" t="s">
        <v>767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779</v>
      </c>
      <c r="C97" t="s">
        <v>767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780</v>
      </c>
      <c r="C98" t="s">
        <v>767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781</v>
      </c>
      <c r="C99" t="s">
        <v>767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782</v>
      </c>
      <c r="C100" t="s">
        <v>767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783</v>
      </c>
      <c r="C101" t="s">
        <v>767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784</v>
      </c>
      <c r="C102" t="s">
        <v>767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785</v>
      </c>
      <c r="C103" t="s">
        <v>767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786</v>
      </c>
      <c r="C104" t="s">
        <v>767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787</v>
      </c>
      <c r="C105" t="s">
        <v>767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788</v>
      </c>
      <c r="C106" t="s">
        <v>767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789</v>
      </c>
      <c r="C107" t="s">
        <v>767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790</v>
      </c>
      <c r="C108" t="s">
        <v>767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791</v>
      </c>
      <c r="C109" t="s">
        <v>767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792</v>
      </c>
      <c r="C110" t="s">
        <v>767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793</v>
      </c>
      <c r="C111" t="s">
        <v>767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794</v>
      </c>
      <c r="C112" t="s">
        <v>767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795</v>
      </c>
      <c r="C113" t="s">
        <v>767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796</v>
      </c>
      <c r="C114" t="s">
        <v>767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797</v>
      </c>
      <c r="C115" t="s">
        <v>767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798</v>
      </c>
      <c r="C116" t="s">
        <v>767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799</v>
      </c>
      <c r="C117" t="s">
        <v>767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800</v>
      </c>
      <c r="C118" t="s">
        <v>767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801</v>
      </c>
      <c r="C119" t="s">
        <v>767</v>
      </c>
      <c r="D119" t="s">
        <v>681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802</v>
      </c>
      <c r="C120" t="s">
        <v>767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803</v>
      </c>
      <c r="C121" t="s">
        <v>767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804</v>
      </c>
      <c r="C122" t="s">
        <v>767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805</v>
      </c>
      <c r="C123" t="s">
        <v>767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806</v>
      </c>
      <c r="C124" t="s">
        <v>767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807</v>
      </c>
      <c r="C125" t="s">
        <v>767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808</v>
      </c>
      <c r="C126" t="s">
        <v>767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809</v>
      </c>
      <c r="C127" t="s">
        <v>767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810</v>
      </c>
      <c r="C128" t="s">
        <v>767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811</v>
      </c>
      <c r="C129" t="s">
        <v>767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812</v>
      </c>
      <c r="C130" t="s">
        <v>767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813</v>
      </c>
      <c r="C131" t="s">
        <v>814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815</v>
      </c>
      <c r="C132" t="s">
        <v>814</v>
      </c>
      <c r="D132">
        <v>2</v>
      </c>
      <c r="E132">
        <f>_xlfn.XLOOKUP(arbgiveravg[[#This Row],[Sone]],arbeidsgiveravgift[Sone],arbeidsgiveravgift[Sats])</f>
        <v>0.106</v>
      </c>
      <c r="F132" t="s">
        <v>816</v>
      </c>
    </row>
    <row r="133" spans="1:6" x14ac:dyDescent="0.25">
      <c r="A133">
        <v>1506</v>
      </c>
      <c r="B133" t="s">
        <v>815</v>
      </c>
      <c r="C133" t="s">
        <v>814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817</v>
      </c>
      <c r="C134" t="s">
        <v>814</v>
      </c>
      <c r="D134">
        <v>2</v>
      </c>
      <c r="E134">
        <f>_xlfn.XLOOKUP(arbgiveravg[[#This Row],[Sone]],arbeidsgiveravgift[Sone],arbeidsgiveravgift[Sats])</f>
        <v>0.106</v>
      </c>
      <c r="F134" t="s">
        <v>818</v>
      </c>
    </row>
    <row r="135" spans="1:6" x14ac:dyDescent="0.25">
      <c r="A135">
        <v>1508</v>
      </c>
      <c r="B135" t="s">
        <v>817</v>
      </c>
      <c r="C135" t="s">
        <v>814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819</v>
      </c>
      <c r="C136" t="s">
        <v>814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820</v>
      </c>
      <c r="C137" t="s">
        <v>814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821</v>
      </c>
      <c r="C138" t="s">
        <v>814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822</v>
      </c>
      <c r="C139" t="s">
        <v>814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823</v>
      </c>
      <c r="C140" t="s">
        <v>814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824</v>
      </c>
      <c r="C141" t="s">
        <v>814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825</v>
      </c>
      <c r="C142" t="s">
        <v>814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826</v>
      </c>
      <c r="C143" t="s">
        <v>814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827</v>
      </c>
      <c r="C144" t="s">
        <v>814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828</v>
      </c>
      <c r="C145" t="s">
        <v>814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829</v>
      </c>
      <c r="C146" t="s">
        <v>814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830</v>
      </c>
      <c r="C147" t="s">
        <v>814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831</v>
      </c>
      <c r="C148" t="s">
        <v>814</v>
      </c>
      <c r="D148" t="s">
        <v>681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832</v>
      </c>
      <c r="C149" t="s">
        <v>814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833</v>
      </c>
      <c r="C150" t="s">
        <v>814</v>
      </c>
      <c r="D150" t="s">
        <v>681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834</v>
      </c>
      <c r="C151" t="s">
        <v>814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835</v>
      </c>
      <c r="C152" t="s">
        <v>814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836</v>
      </c>
      <c r="C153" t="s">
        <v>814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837</v>
      </c>
      <c r="C154" t="s">
        <v>814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838</v>
      </c>
      <c r="C155" t="s">
        <v>814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839</v>
      </c>
      <c r="C156" t="s">
        <v>814</v>
      </c>
      <c r="D156">
        <v>2</v>
      </c>
      <c r="E156">
        <f>_xlfn.XLOOKUP(arbgiveravg[[#This Row],[Sone]],arbeidsgiveravgift[Sone],arbeidsgiveravgift[Sats])</f>
        <v>0.106</v>
      </c>
      <c r="F156" t="s">
        <v>840</v>
      </c>
    </row>
    <row r="157" spans="1:6" x14ac:dyDescent="0.25">
      <c r="A157">
        <v>1577</v>
      </c>
      <c r="B157" t="s">
        <v>839</v>
      </c>
      <c r="C157" t="s">
        <v>814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841</v>
      </c>
      <c r="C158" t="s">
        <v>814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842</v>
      </c>
      <c r="C159" t="s">
        <v>814</v>
      </c>
      <c r="D159" t="s">
        <v>681</v>
      </c>
      <c r="E159">
        <f>_xlfn.XLOOKUP(arbgiveravg[[#This Row],[Sone]],arbeidsgiveravgift[Sone],arbeidsgiveravgift[Sats])</f>
        <v>0.106</v>
      </c>
      <c r="F159" t="s">
        <v>843</v>
      </c>
    </row>
    <row r="160" spans="1:6" x14ac:dyDescent="0.25">
      <c r="A160">
        <v>1579</v>
      </c>
      <c r="B160" t="s">
        <v>842</v>
      </c>
      <c r="C160" t="s">
        <v>814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844</v>
      </c>
      <c r="C161" t="s">
        <v>814</v>
      </c>
      <c r="D161" t="s">
        <v>681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845</v>
      </c>
      <c r="C162" t="s">
        <v>846</v>
      </c>
      <c r="D162" t="s">
        <v>687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847</v>
      </c>
      <c r="C163" t="s">
        <v>846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848</v>
      </c>
      <c r="C164" t="s">
        <v>846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849</v>
      </c>
      <c r="C165" t="s">
        <v>846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850</v>
      </c>
      <c r="C166" t="s">
        <v>846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851</v>
      </c>
      <c r="C167" t="s">
        <v>846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852</v>
      </c>
      <c r="C168" t="s">
        <v>846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853</v>
      </c>
      <c r="C169" t="s">
        <v>846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854</v>
      </c>
      <c r="C170" t="s">
        <v>846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855</v>
      </c>
      <c r="C171" t="s">
        <v>846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856</v>
      </c>
      <c r="C172" t="s">
        <v>846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857</v>
      </c>
      <c r="C173" t="s">
        <v>846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858</v>
      </c>
      <c r="C174" t="s">
        <v>846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859</v>
      </c>
      <c r="C175" t="s">
        <v>846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860</v>
      </c>
      <c r="C176" t="s">
        <v>846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861</v>
      </c>
      <c r="C177" t="s">
        <v>846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862</v>
      </c>
      <c r="C178" t="s">
        <v>846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863</v>
      </c>
      <c r="C179" t="s">
        <v>846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864</v>
      </c>
      <c r="C180" t="s">
        <v>846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865</v>
      </c>
      <c r="C181" t="s">
        <v>846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866</v>
      </c>
      <c r="C182" t="s">
        <v>846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867</v>
      </c>
      <c r="C183" t="s">
        <v>846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868</v>
      </c>
      <c r="C184" t="s">
        <v>846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869</v>
      </c>
      <c r="C185" t="s">
        <v>846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870</v>
      </c>
      <c r="C186" t="s">
        <v>846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871</v>
      </c>
      <c r="C187" t="s">
        <v>846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872</v>
      </c>
      <c r="C188" t="s">
        <v>846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873</v>
      </c>
      <c r="C189" t="s">
        <v>846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874</v>
      </c>
      <c r="C190" t="s">
        <v>846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875</v>
      </c>
      <c r="C191" t="s">
        <v>846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876</v>
      </c>
      <c r="C192" t="s">
        <v>846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877</v>
      </c>
      <c r="C193" t="s">
        <v>846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878</v>
      </c>
      <c r="C194" t="s">
        <v>846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879</v>
      </c>
      <c r="C195" t="s">
        <v>846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880</v>
      </c>
      <c r="C196" t="s">
        <v>846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881</v>
      </c>
      <c r="C197" t="s">
        <v>846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882</v>
      </c>
      <c r="C198" t="s">
        <v>846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883</v>
      </c>
      <c r="C199" t="s">
        <v>846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884</v>
      </c>
      <c r="C200" t="s">
        <v>846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885</v>
      </c>
      <c r="C201" t="s">
        <v>846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886</v>
      </c>
      <c r="C202" t="s">
        <v>846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887</v>
      </c>
      <c r="C203" t="s">
        <v>887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888</v>
      </c>
      <c r="C204" t="s">
        <v>889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890</v>
      </c>
      <c r="C205" t="s">
        <v>889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891</v>
      </c>
      <c r="C206" t="s">
        <v>889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892</v>
      </c>
      <c r="C207" t="s">
        <v>889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893</v>
      </c>
      <c r="C208" t="s">
        <v>889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894</v>
      </c>
      <c r="C209" t="s">
        <v>889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895</v>
      </c>
      <c r="C210" t="s">
        <v>889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896</v>
      </c>
      <c r="C211" t="s">
        <v>889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897</v>
      </c>
      <c r="C212" t="s">
        <v>889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898</v>
      </c>
      <c r="C213" t="s">
        <v>889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899</v>
      </c>
      <c r="C214" t="s">
        <v>889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900</v>
      </c>
      <c r="C215" t="s">
        <v>889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901</v>
      </c>
      <c r="C216" t="s">
        <v>889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902</v>
      </c>
      <c r="C217" t="s">
        <v>889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903</v>
      </c>
      <c r="C218" t="s">
        <v>889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904</v>
      </c>
      <c r="C219" t="s">
        <v>889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905</v>
      </c>
      <c r="C220" t="s">
        <v>889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906</v>
      </c>
      <c r="C221" t="s">
        <v>889</v>
      </c>
      <c r="D221" t="s">
        <v>681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907</v>
      </c>
      <c r="C222" t="s">
        <v>889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908</v>
      </c>
      <c r="C223" t="s">
        <v>889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909</v>
      </c>
      <c r="C224" t="s">
        <v>889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910</v>
      </c>
      <c r="C225" t="s">
        <v>889</v>
      </c>
      <c r="D225" t="s">
        <v>681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911</v>
      </c>
      <c r="C226" t="s">
        <v>889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912</v>
      </c>
      <c r="C227" t="s">
        <v>913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914</v>
      </c>
      <c r="C228" t="s">
        <v>913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915</v>
      </c>
      <c r="C229" t="s">
        <v>913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916</v>
      </c>
      <c r="C230" t="s">
        <v>913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917</v>
      </c>
      <c r="C231" t="s">
        <v>913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918</v>
      </c>
      <c r="C232" t="s">
        <v>913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919</v>
      </c>
      <c r="C233" t="s">
        <v>913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920</v>
      </c>
      <c r="C234" t="s">
        <v>913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921</v>
      </c>
      <c r="C235" t="s">
        <v>913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922</v>
      </c>
      <c r="C236" t="s">
        <v>913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923</v>
      </c>
      <c r="C237" t="s">
        <v>913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924</v>
      </c>
      <c r="C238" t="s">
        <v>913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925</v>
      </c>
      <c r="C239" t="s">
        <v>913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926</v>
      </c>
      <c r="C240" t="s">
        <v>913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927</v>
      </c>
      <c r="C241" t="s">
        <v>913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928</v>
      </c>
      <c r="C242" t="s">
        <v>913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929</v>
      </c>
      <c r="C243" t="s">
        <v>913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930</v>
      </c>
      <c r="C244" t="s">
        <v>931</v>
      </c>
      <c r="D244" t="s">
        <v>687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932</v>
      </c>
      <c r="C245" t="s">
        <v>931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933</v>
      </c>
      <c r="C246" t="s">
        <v>931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934</v>
      </c>
      <c r="C247" t="s">
        <v>931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935</v>
      </c>
      <c r="C248" t="s">
        <v>931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936</v>
      </c>
      <c r="C249" t="s">
        <v>931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937</v>
      </c>
      <c r="C250" t="s">
        <v>931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938</v>
      </c>
      <c r="C251" t="s">
        <v>931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939</v>
      </c>
      <c r="C252" t="s">
        <v>931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940</v>
      </c>
      <c r="C253" t="s">
        <v>931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941</v>
      </c>
      <c r="C254" t="s">
        <v>931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942</v>
      </c>
      <c r="C255" t="s">
        <v>931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943</v>
      </c>
      <c r="C256" t="s">
        <v>931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944</v>
      </c>
      <c r="C257" t="s">
        <v>931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945</v>
      </c>
      <c r="C258" t="s">
        <v>931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946</v>
      </c>
      <c r="C259" t="s">
        <v>931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947</v>
      </c>
      <c r="C260" t="s">
        <v>931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948</v>
      </c>
      <c r="C261" t="s">
        <v>931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949</v>
      </c>
      <c r="C262" t="s">
        <v>931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950</v>
      </c>
      <c r="C263" t="s">
        <v>931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951</v>
      </c>
      <c r="C264" t="s">
        <v>931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952</v>
      </c>
      <c r="C265" t="s">
        <v>953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954</v>
      </c>
      <c r="C266" t="s">
        <v>953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954</v>
      </c>
      <c r="C267" t="s">
        <v>953</v>
      </c>
      <c r="D267">
        <v>2</v>
      </c>
      <c r="E267">
        <f>_xlfn.XLOOKUP(arbgiveravg[[#This Row],[Sone]],arbeidsgiveravgift[Sone],arbeidsgiveravgift[Sats])</f>
        <v>0.106</v>
      </c>
      <c r="F267" t="s">
        <v>955</v>
      </c>
    </row>
    <row r="268" spans="1:6" x14ac:dyDescent="0.25">
      <c r="A268">
        <v>5007</v>
      </c>
      <c r="B268" t="s">
        <v>956</v>
      </c>
      <c r="C268" t="s">
        <v>953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957</v>
      </c>
      <c r="C269" t="s">
        <v>953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958</v>
      </c>
      <c r="C270" t="s">
        <v>953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959</v>
      </c>
      <c r="C271" t="s">
        <v>953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960</v>
      </c>
      <c r="C272" t="s">
        <v>953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961</v>
      </c>
      <c r="C273" t="s">
        <v>953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962</v>
      </c>
      <c r="C274" t="s">
        <v>953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963</v>
      </c>
      <c r="C275" t="s">
        <v>953</v>
      </c>
      <c r="D275" t="s">
        <v>681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964</v>
      </c>
      <c r="C276" t="s">
        <v>953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965</v>
      </c>
      <c r="C277" t="s">
        <v>953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966</v>
      </c>
      <c r="C278" t="s">
        <v>953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967</v>
      </c>
      <c r="C279" t="s">
        <v>953</v>
      </c>
      <c r="D279" t="s">
        <v>681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968</v>
      </c>
      <c r="C280" t="s">
        <v>953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969</v>
      </c>
      <c r="C281" t="s">
        <v>953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970</v>
      </c>
      <c r="C282" t="s">
        <v>953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971</v>
      </c>
      <c r="C283" t="s">
        <v>953</v>
      </c>
      <c r="D283" t="s">
        <v>681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972</v>
      </c>
      <c r="C284" t="s">
        <v>953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973</v>
      </c>
      <c r="C285" t="s">
        <v>953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974</v>
      </c>
      <c r="C286" t="s">
        <v>953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975</v>
      </c>
      <c r="C287" t="s">
        <v>953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976</v>
      </c>
      <c r="C288" t="s">
        <v>953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977</v>
      </c>
      <c r="C289" t="s">
        <v>953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978</v>
      </c>
      <c r="C290" t="s">
        <v>953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979</v>
      </c>
      <c r="C291" t="s">
        <v>953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980</v>
      </c>
      <c r="C292" t="s">
        <v>953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981</v>
      </c>
      <c r="C293" t="s">
        <v>953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982</v>
      </c>
      <c r="C294" t="s">
        <v>953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983</v>
      </c>
      <c r="C295" t="s">
        <v>953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984</v>
      </c>
      <c r="C296" t="s">
        <v>953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985</v>
      </c>
      <c r="C297" t="s">
        <v>953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986</v>
      </c>
      <c r="C298" t="s">
        <v>953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987</v>
      </c>
      <c r="C299" t="s">
        <v>953</v>
      </c>
      <c r="D299">
        <v>3</v>
      </c>
      <c r="E299">
        <f>_xlfn.XLOOKUP(arbgiveravg[[#This Row],[Sone]],arbeidsgiveravgift[Sone],arbeidsgiveravgift[Sats])</f>
        <v>6.4000000000000001E-2</v>
      </c>
      <c r="F299" t="s">
        <v>988</v>
      </c>
    </row>
    <row r="300" spans="1:6" x14ac:dyDescent="0.25">
      <c r="A300">
        <v>5057</v>
      </c>
      <c r="B300" t="s">
        <v>987</v>
      </c>
      <c r="C300" t="s">
        <v>953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989</v>
      </c>
      <c r="C301" t="s">
        <v>953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990</v>
      </c>
      <c r="C302" t="s">
        <v>953</v>
      </c>
      <c r="D302">
        <v>2</v>
      </c>
      <c r="E302">
        <f>_xlfn.XLOOKUP(arbgiveravg[[#This Row],[Sone]],arbeidsgiveravgift[Sone],arbeidsgiveravgift[Sats])</f>
        <v>0.106</v>
      </c>
      <c r="F302" t="s">
        <v>991</v>
      </c>
    </row>
    <row r="303" spans="1:6" x14ac:dyDescent="0.25">
      <c r="A303">
        <v>5059</v>
      </c>
      <c r="B303" t="s">
        <v>990</v>
      </c>
      <c r="C303" t="s">
        <v>953</v>
      </c>
      <c r="D303">
        <v>3</v>
      </c>
      <c r="E303">
        <f>_xlfn.XLOOKUP(arbgiveravg[[#This Row],[Sone]],arbeidsgiveravgift[Sone],arbeidsgiveravgift[Sats])</f>
        <v>6.4000000000000001E-2</v>
      </c>
      <c r="F303" t="s">
        <v>992</v>
      </c>
    </row>
    <row r="304" spans="1:6" x14ac:dyDescent="0.25">
      <c r="A304">
        <v>5059</v>
      </c>
      <c r="B304" t="s">
        <v>990</v>
      </c>
      <c r="C304" t="s">
        <v>953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993</v>
      </c>
      <c r="C305" t="s">
        <v>953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994</v>
      </c>
      <c r="C306" t="s">
        <v>953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995</v>
      </c>
      <c r="C307" t="s">
        <v>996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997</v>
      </c>
      <c r="C308" t="s">
        <v>996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998</v>
      </c>
      <c r="C309" t="s">
        <v>996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999</v>
      </c>
      <c r="C310" t="s">
        <v>996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1000</v>
      </c>
      <c r="C311" t="s">
        <v>996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1001</v>
      </c>
      <c r="C312" t="s">
        <v>996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1002</v>
      </c>
      <c r="C313" t="s">
        <v>1003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1004</v>
      </c>
      <c r="C314" t="s">
        <v>1003</v>
      </c>
      <c r="D314" t="s">
        <v>681</v>
      </c>
      <c r="E314">
        <f>_xlfn.XLOOKUP(arbgiveravg[[#This Row],[Sone]],arbeidsgiveravgift[Sone],arbeidsgiveravgift[Sats])</f>
        <v>0.106</v>
      </c>
      <c r="F314" t="s">
        <v>1005</v>
      </c>
    </row>
    <row r="315" spans="1:6" x14ac:dyDescent="0.25">
      <c r="A315">
        <v>4602</v>
      </c>
      <c r="B315" t="s">
        <v>1004</v>
      </c>
      <c r="C315" t="s">
        <v>1003</v>
      </c>
      <c r="D315">
        <v>2</v>
      </c>
      <c r="E315">
        <f>_xlfn.XLOOKUP(arbgiveravg[[#This Row],[Sone]],arbeidsgiveravgift[Sone],arbeidsgiveravgift[Sats])</f>
        <v>0.106</v>
      </c>
      <c r="F315" t="s">
        <v>1006</v>
      </c>
    </row>
    <row r="316" spans="1:6" x14ac:dyDescent="0.25">
      <c r="A316">
        <v>4611</v>
      </c>
      <c r="B316" t="s">
        <v>1007</v>
      </c>
      <c r="C316" t="s">
        <v>1003</v>
      </c>
      <c r="D316" t="s">
        <v>681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1008</v>
      </c>
      <c r="C317" t="s">
        <v>1003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1009</v>
      </c>
      <c r="C318" t="s">
        <v>1003</v>
      </c>
      <c r="D318" t="s">
        <v>681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1010</v>
      </c>
      <c r="C319" t="s">
        <v>1003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1011</v>
      </c>
      <c r="C320" t="s">
        <v>1003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1012</v>
      </c>
      <c r="C321" t="s">
        <v>1003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1013</v>
      </c>
      <c r="C322" t="s">
        <v>1003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1014</v>
      </c>
      <c r="C323" t="s">
        <v>1003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1015</v>
      </c>
      <c r="C324" t="s">
        <v>1003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1016</v>
      </c>
      <c r="C325" t="s">
        <v>1003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1017</v>
      </c>
      <c r="C326" t="s">
        <v>1003</v>
      </c>
      <c r="D326">
        <v>2</v>
      </c>
      <c r="E326">
        <f>_xlfn.XLOOKUP(arbgiveravg[[#This Row],[Sone]],arbeidsgiveravgift[Sone],arbeidsgiveravgift[Sats])</f>
        <v>0.106</v>
      </c>
      <c r="F326" t="s">
        <v>1018</v>
      </c>
    </row>
    <row r="327" spans="1:6" x14ac:dyDescent="0.25">
      <c r="A327">
        <v>4621</v>
      </c>
      <c r="B327" t="s">
        <v>1017</v>
      </c>
      <c r="C327" t="s">
        <v>1003</v>
      </c>
      <c r="D327">
        <v>1</v>
      </c>
      <c r="E327">
        <f>_xlfn.XLOOKUP(arbgiveravg[[#This Row],[Sone]],arbeidsgiveravgift[Sone],arbeidsgiveravgift[Sats])</f>
        <v>0.14099999999999999</v>
      </c>
      <c r="F327" t="s">
        <v>1019</v>
      </c>
    </row>
    <row r="328" spans="1:6" x14ac:dyDescent="0.25">
      <c r="A328">
        <v>4622</v>
      </c>
      <c r="B328" t="s">
        <v>1020</v>
      </c>
      <c r="C328" t="s">
        <v>1003</v>
      </c>
      <c r="D328" t="s">
        <v>681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1021</v>
      </c>
      <c r="C329" t="s">
        <v>1003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1022</v>
      </c>
      <c r="C330" t="s">
        <v>1003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1023</v>
      </c>
      <c r="C331" t="s">
        <v>1003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1024</v>
      </c>
      <c r="C332" t="s">
        <v>1003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1025</v>
      </c>
      <c r="C333" t="s">
        <v>1003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1026</v>
      </c>
      <c r="C334" t="s">
        <v>1003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1027</v>
      </c>
      <c r="C335" t="s">
        <v>1003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1028</v>
      </c>
      <c r="C336" t="s">
        <v>1003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1029</v>
      </c>
      <c r="C337" t="s">
        <v>1003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1030</v>
      </c>
      <c r="C338" t="s">
        <v>1003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1031</v>
      </c>
      <c r="C339" t="s">
        <v>1003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1032</v>
      </c>
      <c r="C340" t="s">
        <v>1003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1033</v>
      </c>
      <c r="C341" t="s">
        <v>1003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1034</v>
      </c>
      <c r="C342" t="s">
        <v>1003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1035</v>
      </c>
      <c r="C343" t="s">
        <v>1003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1036</v>
      </c>
      <c r="C344" t="s">
        <v>1003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1037</v>
      </c>
      <c r="C345" t="s">
        <v>1003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1038</v>
      </c>
      <c r="C346" t="s">
        <v>1003</v>
      </c>
      <c r="D346">
        <v>2</v>
      </c>
      <c r="E346">
        <f>_xlfn.XLOOKUP(arbgiveravg[[#This Row],[Sone]],arbeidsgiveravgift[Sone],arbeidsgiveravgift[Sats])</f>
        <v>0.106</v>
      </c>
      <c r="F346" t="s">
        <v>1039</v>
      </c>
    </row>
    <row r="347" spans="1:6" x14ac:dyDescent="0.25">
      <c r="A347">
        <v>4640</v>
      </c>
      <c r="B347" t="s">
        <v>1038</v>
      </c>
      <c r="C347" t="s">
        <v>1003</v>
      </c>
      <c r="D347" t="s">
        <v>681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1040</v>
      </c>
      <c r="C348" t="s">
        <v>1003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1041</v>
      </c>
      <c r="C349" t="s">
        <v>1003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1042</v>
      </c>
      <c r="C350" t="s">
        <v>1003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1043</v>
      </c>
      <c r="C351" t="s">
        <v>1003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1044</v>
      </c>
      <c r="C352" t="s">
        <v>1003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1045</v>
      </c>
      <c r="C353" t="s">
        <v>1003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1046</v>
      </c>
      <c r="C354" t="s">
        <v>1003</v>
      </c>
      <c r="D354" t="s">
        <v>681</v>
      </c>
      <c r="E354">
        <f>_xlfn.XLOOKUP(arbgiveravg[[#This Row],[Sone]],arbeidsgiveravgift[Sone],arbeidsgiveravgift[Sats])</f>
        <v>0.106</v>
      </c>
      <c r="F354" t="s">
        <v>1047</v>
      </c>
    </row>
    <row r="355" spans="1:6" x14ac:dyDescent="0.25">
      <c r="A355">
        <v>4647</v>
      </c>
      <c r="B355" t="s">
        <v>1046</v>
      </c>
      <c r="C355" t="s">
        <v>1003</v>
      </c>
      <c r="D355">
        <v>2</v>
      </c>
      <c r="E355">
        <f>_xlfn.XLOOKUP(arbgiveravg[[#This Row],[Sone]],arbeidsgiveravgift[Sone],arbeidsgiveravgift[Sats])</f>
        <v>0.106</v>
      </c>
      <c r="F355" t="s">
        <v>1048</v>
      </c>
    </row>
    <row r="356" spans="1:6" x14ac:dyDescent="0.25">
      <c r="A356">
        <v>4648</v>
      </c>
      <c r="B356" t="s">
        <v>1049</v>
      </c>
      <c r="C356" t="s">
        <v>1003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1050</v>
      </c>
      <c r="C357" t="s">
        <v>1003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1051</v>
      </c>
      <c r="C358" t="s">
        <v>1003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1052</v>
      </c>
      <c r="C359" t="s">
        <v>1003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1053</v>
      </c>
      <c r="C360" t="s">
        <v>1054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1055</v>
      </c>
      <c r="C361" t="s">
        <v>1054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1056</v>
      </c>
      <c r="C362" t="s">
        <v>1054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1057</v>
      </c>
      <c r="C363" t="s">
        <v>1054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1058</v>
      </c>
      <c r="C364" t="s">
        <v>1054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1059</v>
      </c>
      <c r="C365" t="s">
        <v>1054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1060</v>
      </c>
      <c r="C366" t="s">
        <v>1054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1061</v>
      </c>
      <c r="C367" t="s">
        <v>1054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1062</v>
      </c>
      <c r="C368" t="s">
        <v>1054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1063</v>
      </c>
      <c r="C369" t="s">
        <v>1054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1064</v>
      </c>
      <c r="C370" t="s">
        <v>1054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1065</v>
      </c>
      <c r="C371" t="s">
        <v>1054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L3" activePane="bottomRight" state="frozen"/>
      <selection pane="topRight" activeCell="J68" sqref="J68"/>
      <selection pane="bottomLeft" activeCell="J68" sqref="J68"/>
      <selection pane="bottomRight" activeCell="R1" sqref="R1"/>
    </sheetView>
  </sheetViews>
  <sheetFormatPr baseColWidth="10" defaultColWidth="8.85546875" defaultRowHeight="15" x14ac:dyDescent="0.25"/>
  <cols>
    <col min="1" max="1" width="8.85546875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17" t="s">
        <v>57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R1" t="e">
        <f>MAXA(BasilRadata[År])</f>
        <v>#VALUE!</v>
      </c>
      <c r="S1" t="s">
        <v>58</v>
      </c>
    </row>
    <row r="2" spans="1:19" ht="36" customHeight="1" x14ac:dyDescent="0.25">
      <c r="A2" s="43" t="s">
        <v>59</v>
      </c>
      <c r="B2" s="43" t="s">
        <v>60</v>
      </c>
      <c r="C2" s="43" t="s">
        <v>61</v>
      </c>
      <c r="D2" s="43" t="s">
        <v>62</v>
      </c>
      <c r="E2" s="43" t="s">
        <v>63</v>
      </c>
      <c r="F2" s="43" t="s">
        <v>64</v>
      </c>
      <c r="G2" s="43" t="s">
        <v>65</v>
      </c>
      <c r="H2" s="43" t="s">
        <v>66</v>
      </c>
      <c r="I2" s="43" t="s">
        <v>67</v>
      </c>
      <c r="J2" s="43" t="s">
        <v>68</v>
      </c>
      <c r="K2" s="43" t="s">
        <v>69</v>
      </c>
      <c r="L2" s="43" t="s">
        <v>70</v>
      </c>
      <c r="M2" s="44" t="s">
        <v>71</v>
      </c>
      <c r="N2" s="45" t="s">
        <v>72</v>
      </c>
      <c r="O2" s="45" t="s">
        <v>73</v>
      </c>
    </row>
    <row r="3" spans="1:19" x14ac:dyDescent="0.25">
      <c r="A3" s="200">
        <v>2024</v>
      </c>
      <c r="B3" s="201">
        <v>4225</v>
      </c>
      <c r="C3" s="201" t="s">
        <v>701</v>
      </c>
      <c r="D3" s="201">
        <v>0</v>
      </c>
      <c r="E3" s="201">
        <v>0</v>
      </c>
      <c r="F3" s="201">
        <v>42</v>
      </c>
      <c r="G3" s="201" t="s">
        <v>670</v>
      </c>
      <c r="H3" s="201" t="s">
        <v>118</v>
      </c>
      <c r="I3" s="201">
        <v>975307875</v>
      </c>
      <c r="J3" s="201">
        <v>2008</v>
      </c>
      <c r="K3" s="201" t="s">
        <v>6</v>
      </c>
      <c r="L3" s="201" t="s">
        <v>1066</v>
      </c>
      <c r="M3" s="201">
        <v>0</v>
      </c>
      <c r="N3" s="201">
        <v>11.2889</v>
      </c>
      <c r="O3" s="202">
        <v>24.288899999999998</v>
      </c>
      <c r="Q3" s="67"/>
    </row>
    <row r="4" spans="1:19" x14ac:dyDescent="0.25">
      <c r="A4" s="203">
        <v>2025</v>
      </c>
      <c r="B4" s="204">
        <v>4225</v>
      </c>
      <c r="C4" s="204" t="s">
        <v>701</v>
      </c>
      <c r="D4" s="204">
        <v>0</v>
      </c>
      <c r="E4" s="204">
        <v>0</v>
      </c>
      <c r="F4" s="204">
        <v>42</v>
      </c>
      <c r="G4" s="204" t="s">
        <v>670</v>
      </c>
      <c r="H4" s="204" t="s">
        <v>118</v>
      </c>
      <c r="I4" s="204">
        <v>975307875</v>
      </c>
      <c r="J4" s="204">
        <v>2008</v>
      </c>
      <c r="K4" s="204" t="s">
        <v>6</v>
      </c>
      <c r="L4" s="204" t="s">
        <v>1066</v>
      </c>
      <c r="M4" s="204">
        <v>0</v>
      </c>
      <c r="N4" s="204">
        <v>9.2888000000000002</v>
      </c>
      <c r="O4" s="205">
        <v>25.822199999999999</v>
      </c>
    </row>
    <row r="5" spans="1:19" x14ac:dyDescent="0.25">
      <c r="A5" s="200">
        <v>2024</v>
      </c>
      <c r="B5" s="201">
        <v>4225</v>
      </c>
      <c r="C5" s="201" t="s">
        <v>701</v>
      </c>
      <c r="D5" s="201">
        <v>0</v>
      </c>
      <c r="E5" s="201">
        <v>0</v>
      </c>
      <c r="F5" s="201">
        <v>42</v>
      </c>
      <c r="G5" s="201" t="s">
        <v>670</v>
      </c>
      <c r="H5" s="201" t="s">
        <v>1067</v>
      </c>
      <c r="I5" s="201">
        <v>975044661</v>
      </c>
      <c r="J5" s="201">
        <v>1990</v>
      </c>
      <c r="K5" s="201" t="s">
        <v>6</v>
      </c>
      <c r="L5" s="201" t="s">
        <v>1068</v>
      </c>
      <c r="M5" s="201">
        <v>0</v>
      </c>
      <c r="N5" s="201">
        <v>13.7555</v>
      </c>
      <c r="O5" s="202">
        <v>41.333300000000001</v>
      </c>
    </row>
    <row r="6" spans="1:19" x14ac:dyDescent="0.25">
      <c r="A6" s="203">
        <v>2025</v>
      </c>
      <c r="B6" s="204">
        <v>4225</v>
      </c>
      <c r="C6" s="204" t="s">
        <v>701</v>
      </c>
      <c r="D6" s="204">
        <v>0</v>
      </c>
      <c r="E6" s="204">
        <v>0</v>
      </c>
      <c r="F6" s="204">
        <v>42</v>
      </c>
      <c r="G6" s="204" t="s">
        <v>670</v>
      </c>
      <c r="H6" s="204" t="s">
        <v>1067</v>
      </c>
      <c r="I6" s="204">
        <v>975044661</v>
      </c>
      <c r="J6" s="204">
        <v>1990</v>
      </c>
      <c r="K6" s="204" t="s">
        <v>6</v>
      </c>
      <c r="L6" s="204" t="s">
        <v>1068</v>
      </c>
      <c r="M6" s="204">
        <v>14.2</v>
      </c>
      <c r="N6" s="204">
        <v>14</v>
      </c>
      <c r="O6" s="205">
        <v>40.4</v>
      </c>
    </row>
    <row r="7" spans="1:19" x14ac:dyDescent="0.25">
      <c r="A7" s="200">
        <v>2024</v>
      </c>
      <c r="B7" s="201">
        <v>4225</v>
      </c>
      <c r="C7" s="201" t="s">
        <v>701</v>
      </c>
      <c r="D7" s="201">
        <v>0</v>
      </c>
      <c r="E7" s="201">
        <v>0</v>
      </c>
      <c r="F7" s="201">
        <v>42</v>
      </c>
      <c r="G7" s="201" t="s">
        <v>670</v>
      </c>
      <c r="H7" s="201" t="s">
        <v>1069</v>
      </c>
      <c r="I7" s="201">
        <v>996281051</v>
      </c>
      <c r="J7" s="201">
        <v>2010</v>
      </c>
      <c r="K7" s="201" t="s">
        <v>682</v>
      </c>
      <c r="L7" s="201" t="s">
        <v>1068</v>
      </c>
      <c r="M7" s="201">
        <v>0</v>
      </c>
      <c r="N7" s="201">
        <v>0</v>
      </c>
      <c r="O7" s="202">
        <v>0</v>
      </c>
    </row>
    <row r="8" spans="1:19" x14ac:dyDescent="0.25">
      <c r="A8" s="203">
        <v>2025</v>
      </c>
      <c r="B8" s="204">
        <v>4225</v>
      </c>
      <c r="C8" s="204" t="s">
        <v>701</v>
      </c>
      <c r="D8" s="204">
        <v>0</v>
      </c>
      <c r="E8" s="204">
        <v>0</v>
      </c>
      <c r="F8" s="204">
        <v>42</v>
      </c>
      <c r="G8" s="204" t="s">
        <v>670</v>
      </c>
      <c r="H8" s="204" t="s">
        <v>1069</v>
      </c>
      <c r="I8" s="204">
        <v>996281051</v>
      </c>
      <c r="J8" s="204">
        <v>2010</v>
      </c>
      <c r="K8" s="204" t="s">
        <v>682</v>
      </c>
      <c r="L8" s="204" t="s">
        <v>1068</v>
      </c>
      <c r="M8" s="204">
        <v>1.4</v>
      </c>
      <c r="N8" s="204">
        <v>0</v>
      </c>
      <c r="O8" s="205">
        <v>0</v>
      </c>
    </row>
    <row r="9" spans="1:19" x14ac:dyDescent="0.25">
      <c r="A9" s="200">
        <v>2024</v>
      </c>
      <c r="B9" s="201">
        <v>4225</v>
      </c>
      <c r="C9" s="201" t="s">
        <v>701</v>
      </c>
      <c r="D9" s="201">
        <v>0</v>
      </c>
      <c r="E9" s="201">
        <v>0</v>
      </c>
      <c r="F9" s="201">
        <v>42</v>
      </c>
      <c r="G9" s="201" t="s">
        <v>670</v>
      </c>
      <c r="H9" s="201" t="s">
        <v>121</v>
      </c>
      <c r="I9" s="201">
        <v>975307883</v>
      </c>
      <c r="J9" s="201">
        <v>1989</v>
      </c>
      <c r="K9" s="201" t="s">
        <v>6</v>
      </c>
      <c r="L9" s="201" t="s">
        <v>1066</v>
      </c>
      <c r="M9" s="201">
        <v>0</v>
      </c>
      <c r="N9" s="201">
        <v>10.7555</v>
      </c>
      <c r="O9" s="202">
        <v>21.510899999999999</v>
      </c>
    </row>
    <row r="10" spans="1:19" x14ac:dyDescent="0.25">
      <c r="A10" s="203">
        <v>2025</v>
      </c>
      <c r="B10" s="204">
        <v>4225</v>
      </c>
      <c r="C10" s="204" t="s">
        <v>701</v>
      </c>
      <c r="D10" s="204">
        <v>0</v>
      </c>
      <c r="E10" s="204">
        <v>0</v>
      </c>
      <c r="F10" s="204">
        <v>42</v>
      </c>
      <c r="G10" s="204" t="s">
        <v>670</v>
      </c>
      <c r="H10" s="204" t="s">
        <v>121</v>
      </c>
      <c r="I10" s="204">
        <v>975307883</v>
      </c>
      <c r="J10" s="204">
        <v>1989</v>
      </c>
      <c r="K10" s="204" t="s">
        <v>6</v>
      </c>
      <c r="L10" s="204" t="s">
        <v>1066</v>
      </c>
      <c r="M10" s="204">
        <v>0</v>
      </c>
      <c r="N10" s="204">
        <v>14.222200000000001</v>
      </c>
      <c r="O10" s="205">
        <v>18.399900000000002</v>
      </c>
    </row>
    <row r="11" spans="1:19" x14ac:dyDescent="0.25">
      <c r="A11" s="200">
        <v>2024</v>
      </c>
      <c r="B11" s="201">
        <v>4225</v>
      </c>
      <c r="C11" s="201" t="s">
        <v>701</v>
      </c>
      <c r="D11" s="201">
        <v>0</v>
      </c>
      <c r="E11" s="201">
        <v>0</v>
      </c>
      <c r="F11" s="201">
        <v>42</v>
      </c>
      <c r="G11" s="201" t="s">
        <v>670</v>
      </c>
      <c r="H11" s="201" t="s">
        <v>124</v>
      </c>
      <c r="I11" s="201">
        <v>875307932</v>
      </c>
      <c r="J11" s="201">
        <v>2003</v>
      </c>
      <c r="K11" s="201" t="s">
        <v>6</v>
      </c>
      <c r="L11" s="201" t="s">
        <v>1066</v>
      </c>
      <c r="M11" s="201">
        <v>0</v>
      </c>
      <c r="N11" s="201">
        <v>25.333500000000001</v>
      </c>
      <c r="O11" s="202">
        <v>55.466700000000003</v>
      </c>
    </row>
    <row r="12" spans="1:19" x14ac:dyDescent="0.25">
      <c r="A12" s="203">
        <v>2025</v>
      </c>
      <c r="B12" s="204">
        <v>4225</v>
      </c>
      <c r="C12" s="204" t="s">
        <v>701</v>
      </c>
      <c r="D12" s="204">
        <v>0</v>
      </c>
      <c r="E12" s="204">
        <v>0</v>
      </c>
      <c r="F12" s="204">
        <v>42</v>
      </c>
      <c r="G12" s="204" t="s">
        <v>670</v>
      </c>
      <c r="H12" s="204" t="s">
        <v>124</v>
      </c>
      <c r="I12" s="204">
        <v>875307932</v>
      </c>
      <c r="J12" s="204">
        <v>2003</v>
      </c>
      <c r="K12" s="204" t="s">
        <v>6</v>
      </c>
      <c r="L12" s="204" t="s">
        <v>1066</v>
      </c>
      <c r="M12" s="204">
        <v>0</v>
      </c>
      <c r="N12" s="204">
        <v>26.466699999999999</v>
      </c>
      <c r="O12" s="205">
        <v>53.933399999999999</v>
      </c>
    </row>
    <row r="13" spans="1:19" x14ac:dyDescent="0.25">
      <c r="A13" s="200">
        <v>2024</v>
      </c>
      <c r="B13" s="201">
        <v>4225</v>
      </c>
      <c r="C13" s="201" t="s">
        <v>701</v>
      </c>
      <c r="D13" s="201">
        <v>0</v>
      </c>
      <c r="E13" s="201">
        <v>0</v>
      </c>
      <c r="F13" s="201">
        <v>42</v>
      </c>
      <c r="G13" s="201" t="s">
        <v>670</v>
      </c>
      <c r="H13" s="201" t="s">
        <v>1070</v>
      </c>
      <c r="I13" s="201">
        <v>995788292</v>
      </c>
      <c r="J13" s="201">
        <v>2018</v>
      </c>
      <c r="K13" s="201" t="s">
        <v>6</v>
      </c>
      <c r="L13" s="201" t="s">
        <v>1068</v>
      </c>
      <c r="M13" s="201">
        <v>0</v>
      </c>
      <c r="N13" s="201">
        <v>37.866799999999998</v>
      </c>
      <c r="O13" s="202">
        <v>64.466700000000003</v>
      </c>
    </row>
    <row r="14" spans="1:19" x14ac:dyDescent="0.25">
      <c r="A14" s="203">
        <v>2025</v>
      </c>
      <c r="B14" s="204">
        <v>4225</v>
      </c>
      <c r="C14" s="204" t="s">
        <v>701</v>
      </c>
      <c r="D14" s="204">
        <v>0</v>
      </c>
      <c r="E14" s="204">
        <v>0</v>
      </c>
      <c r="F14" s="204">
        <v>42</v>
      </c>
      <c r="G14" s="204" t="s">
        <v>670</v>
      </c>
      <c r="H14" s="204" t="s">
        <v>1070</v>
      </c>
      <c r="I14" s="204">
        <v>995788292</v>
      </c>
      <c r="J14" s="204">
        <v>2018</v>
      </c>
      <c r="K14" s="204" t="s">
        <v>6</v>
      </c>
      <c r="L14" s="204" t="s">
        <v>1068</v>
      </c>
      <c r="M14" s="204">
        <v>29.1</v>
      </c>
      <c r="N14" s="204">
        <v>42.933399999999999</v>
      </c>
      <c r="O14" s="205">
        <v>73</v>
      </c>
    </row>
    <row r="15" spans="1:19" x14ac:dyDescent="0.25">
      <c r="A15" s="200">
        <v>2024</v>
      </c>
      <c r="B15" s="201">
        <v>4225</v>
      </c>
      <c r="C15" s="201" t="s">
        <v>701</v>
      </c>
      <c r="D15" s="201">
        <v>0</v>
      </c>
      <c r="E15" s="201">
        <v>0</v>
      </c>
      <c r="F15" s="201">
        <v>42</v>
      </c>
      <c r="G15" s="201" t="s">
        <v>670</v>
      </c>
      <c r="H15" s="201" t="s">
        <v>1071</v>
      </c>
      <c r="I15" s="201">
        <v>987791047</v>
      </c>
      <c r="J15" s="201">
        <v>2004</v>
      </c>
      <c r="K15" s="201" t="s">
        <v>6</v>
      </c>
      <c r="L15" s="201" t="s">
        <v>1068</v>
      </c>
      <c r="M15" s="201">
        <v>0</v>
      </c>
      <c r="N15" s="201">
        <v>15.466699999999999</v>
      </c>
      <c r="O15" s="202">
        <v>33</v>
      </c>
    </row>
    <row r="16" spans="1:19" x14ac:dyDescent="0.25">
      <c r="A16" s="203">
        <v>2025</v>
      </c>
      <c r="B16" s="204">
        <v>4225</v>
      </c>
      <c r="C16" s="204" t="s">
        <v>701</v>
      </c>
      <c r="D16" s="204">
        <v>0</v>
      </c>
      <c r="E16" s="204">
        <v>0</v>
      </c>
      <c r="F16" s="204">
        <v>42</v>
      </c>
      <c r="G16" s="204" t="s">
        <v>670</v>
      </c>
      <c r="H16" s="204" t="s">
        <v>1071</v>
      </c>
      <c r="I16" s="204">
        <v>987791047</v>
      </c>
      <c r="J16" s="204">
        <v>2004</v>
      </c>
      <c r="K16" s="204" t="s">
        <v>6</v>
      </c>
      <c r="L16" s="204" t="s">
        <v>1068</v>
      </c>
      <c r="M16" s="204">
        <v>15.1</v>
      </c>
      <c r="N16" s="204">
        <v>21.466699999999999</v>
      </c>
      <c r="O16" s="205">
        <v>30</v>
      </c>
    </row>
    <row r="17" spans="1:15" x14ac:dyDescent="0.25">
      <c r="A17" s="200">
        <v>2024</v>
      </c>
      <c r="B17" s="201">
        <v>4225</v>
      </c>
      <c r="C17" s="201" t="s">
        <v>701</v>
      </c>
      <c r="D17" s="201">
        <v>0</v>
      </c>
      <c r="E17" s="201">
        <v>0</v>
      </c>
      <c r="F17" s="201">
        <v>42</v>
      </c>
      <c r="G17" s="201" t="s">
        <v>670</v>
      </c>
      <c r="H17" s="201" t="s">
        <v>127</v>
      </c>
      <c r="I17" s="201">
        <v>975307921</v>
      </c>
      <c r="J17" s="201">
        <v>1989</v>
      </c>
      <c r="K17" s="201" t="s">
        <v>6</v>
      </c>
      <c r="L17" s="201" t="s">
        <v>1066</v>
      </c>
      <c r="M17" s="201">
        <v>0</v>
      </c>
      <c r="N17" s="201">
        <v>33.333500000000001</v>
      </c>
      <c r="O17" s="202">
        <v>73.000500000000002</v>
      </c>
    </row>
    <row r="18" spans="1:15" x14ac:dyDescent="0.25">
      <c r="A18" s="203">
        <v>2025</v>
      </c>
      <c r="B18" s="204">
        <v>4225</v>
      </c>
      <c r="C18" s="204" t="s">
        <v>701</v>
      </c>
      <c r="D18" s="204">
        <v>0</v>
      </c>
      <c r="E18" s="204">
        <v>0</v>
      </c>
      <c r="F18" s="204">
        <v>42</v>
      </c>
      <c r="G18" s="204" t="s">
        <v>670</v>
      </c>
      <c r="H18" s="204" t="s">
        <v>127</v>
      </c>
      <c r="I18" s="204">
        <v>975307921</v>
      </c>
      <c r="J18" s="204">
        <v>1989</v>
      </c>
      <c r="K18" s="204" t="s">
        <v>6</v>
      </c>
      <c r="L18" s="204" t="s">
        <v>1066</v>
      </c>
      <c r="M18" s="204">
        <v>0</v>
      </c>
      <c r="N18" s="204">
        <v>42.111000000000004</v>
      </c>
      <c r="O18" s="205">
        <v>70.577600000000004</v>
      </c>
    </row>
    <row r="19" spans="1:15" x14ac:dyDescent="0.25">
      <c r="A19" s="200">
        <v>2024</v>
      </c>
      <c r="B19" s="201">
        <v>4225</v>
      </c>
      <c r="C19" s="201" t="s">
        <v>701</v>
      </c>
      <c r="D19" s="201">
        <v>0</v>
      </c>
      <c r="E19" s="201">
        <v>0</v>
      </c>
      <c r="F19" s="201">
        <v>42</v>
      </c>
      <c r="G19" s="201" t="s">
        <v>670</v>
      </c>
      <c r="H19" s="201" t="s">
        <v>1072</v>
      </c>
      <c r="I19" s="201">
        <v>975183556</v>
      </c>
      <c r="J19" s="201">
        <v>1980</v>
      </c>
      <c r="K19" s="201" t="s">
        <v>6</v>
      </c>
      <c r="L19" s="201" t="s">
        <v>1068</v>
      </c>
      <c r="M19" s="201">
        <v>0</v>
      </c>
      <c r="N19" s="201">
        <v>6.6444000000000001</v>
      </c>
      <c r="O19" s="202">
        <v>11.8667</v>
      </c>
    </row>
    <row r="20" spans="1:15" x14ac:dyDescent="0.25">
      <c r="A20" s="203">
        <v>2025</v>
      </c>
      <c r="B20" s="204">
        <v>4225</v>
      </c>
      <c r="C20" s="204" t="s">
        <v>701</v>
      </c>
      <c r="D20" s="204">
        <v>0</v>
      </c>
      <c r="E20" s="204">
        <v>0</v>
      </c>
      <c r="F20" s="204">
        <v>42</v>
      </c>
      <c r="G20" s="204" t="s">
        <v>670</v>
      </c>
      <c r="H20" s="204" t="s">
        <v>1072</v>
      </c>
      <c r="I20" s="204">
        <v>975183556</v>
      </c>
      <c r="J20" s="204">
        <v>1980</v>
      </c>
      <c r="K20" s="204" t="s">
        <v>6</v>
      </c>
      <c r="L20" s="204" t="s">
        <v>1068</v>
      </c>
      <c r="M20" s="204">
        <v>5.6</v>
      </c>
      <c r="N20" s="204">
        <v>8</v>
      </c>
      <c r="O20" s="205">
        <v>10.2889</v>
      </c>
    </row>
    <row r="21" spans="1:15" x14ac:dyDescent="0.25">
      <c r="A21" s="42">
        <f>[1]!BasilRadata10[[#This Row],[År]]</f>
        <v>0</v>
      </c>
      <c r="B21" s="42">
        <f>[1]!BasilRadata10[[#This Row],[1A. Kommunenr:]]</f>
        <v>0</v>
      </c>
      <c r="C21" s="42">
        <f>[1]!BasilRadata10[[#This Row],[1A. Kommune:]]</f>
        <v>0</v>
      </c>
      <c r="D21" s="42">
        <f>[1]!BasilRadata10[[#This Row],[1A. Bydelsnummer:]]</f>
        <v>0</v>
      </c>
      <c r="E21" s="42">
        <f>[1]!BasilRadata10[[#This Row],[1A. Bydelsnavn:]]</f>
        <v>0</v>
      </c>
      <c r="F21" s="42">
        <f>[1]!BasilRadata10[[#This Row],[1A. Fylkesnummer:]]</f>
        <v>0</v>
      </c>
      <c r="G21" s="42">
        <f>[1]!BasilRadata10[[#This Row],[1A. Fylkesnavn:]]</f>
        <v>0</v>
      </c>
      <c r="H21" s="42">
        <f>[1]!BasilRadata10[[#This Row],[1B. Barnehage:]]</f>
        <v>0</v>
      </c>
      <c r="I21" s="42">
        <f>[1]!BasilRadata10[[#This Row],[1B. Organisasjonsnummer:]]</f>
        <v>0</v>
      </c>
      <c r="J21" s="42">
        <f>[1]!BasilRadata10[[#This Row],[1C. Etablert drift(årstall):]]</f>
        <v>0</v>
      </c>
      <c r="K21" s="42">
        <f>[1]!BasilRadata10[[#This Row],[1D. Barnehagetype:]]</f>
        <v>0</v>
      </c>
      <c r="L21" s="42">
        <f>[1]!BasilRadata10[[#This Row],[2A. Barnehagens eier(Private eiere må fylle ut pkt.C):]]</f>
        <v>0</v>
      </c>
      <c r="M21" s="42">
        <f>[1]!BasilRadata10[[#This Row],[8E. Oppgi antall årsverk barnehagen har pensjonsforpliktelser for:]]</f>
        <v>0</v>
      </c>
      <c r="N21" s="11">
        <f>[1]!BasilRadata10[[#This Row],[HEQ
0-2]]</f>
        <v>0</v>
      </c>
      <c r="O21" s="11">
        <f>[1]!BasilRadata10[[#This Row],[HEQ
3-6]]</f>
        <v>0</v>
      </c>
    </row>
    <row r="22" spans="1:15" x14ac:dyDescent="0.25">
      <c r="A22" s="42">
        <f>[1]!BasilRadata10[[#This Row],[År]]</f>
        <v>0</v>
      </c>
      <c r="B22" s="42">
        <f>[1]!BasilRadata10[[#This Row],[1A. Kommunenr:]]</f>
        <v>0</v>
      </c>
      <c r="C22" s="42">
        <f>[1]!BasilRadata10[[#This Row],[1A. Kommune:]]</f>
        <v>0</v>
      </c>
      <c r="D22" s="42">
        <f>[1]!BasilRadata10[[#This Row],[1A. Bydelsnummer:]]</f>
        <v>0</v>
      </c>
      <c r="E22" s="42">
        <f>[1]!BasilRadata10[[#This Row],[1A. Bydelsnavn:]]</f>
        <v>0</v>
      </c>
      <c r="F22" s="42">
        <f>[1]!BasilRadata10[[#This Row],[1A. Fylkesnummer:]]</f>
        <v>0</v>
      </c>
      <c r="G22" s="42">
        <f>[1]!BasilRadata10[[#This Row],[1A. Fylkesnavn:]]</f>
        <v>0</v>
      </c>
      <c r="H22" s="42">
        <f>[1]!BasilRadata10[[#This Row],[1B. Barnehage:]]</f>
        <v>0</v>
      </c>
      <c r="I22" s="42">
        <f>[1]!BasilRadata10[[#This Row],[1B. Organisasjonsnummer:]]</f>
        <v>0</v>
      </c>
      <c r="J22" s="42">
        <f>[1]!BasilRadata10[[#This Row],[1C. Etablert drift(årstall):]]</f>
        <v>0</v>
      </c>
      <c r="K22" s="42">
        <f>[1]!BasilRadata10[[#This Row],[1D. Barnehagetype:]]</f>
        <v>0</v>
      </c>
      <c r="L22" s="42">
        <f>[1]!BasilRadata10[[#This Row],[2A. Barnehagens eier(Private eiere må fylle ut pkt.C):]]</f>
        <v>0</v>
      </c>
      <c r="M22" s="42">
        <f>[1]!BasilRadata10[[#This Row],[8E. Oppgi antall årsverk barnehagen har pensjonsforpliktelser for:]]</f>
        <v>0</v>
      </c>
      <c r="N22" s="11">
        <f>[1]!BasilRadata10[[#This Row],[HEQ
0-2]]</f>
        <v>0</v>
      </c>
      <c r="O22" s="11">
        <f>[1]!BasilRadata10[[#This Row],[HEQ
3-6]]</f>
        <v>0</v>
      </c>
    </row>
    <row r="23" spans="1:15" x14ac:dyDescent="0.25">
      <c r="A23" s="42">
        <f>[1]!BasilRadata10[[#This Row],[År]]</f>
        <v>0</v>
      </c>
      <c r="B23" s="42">
        <f>[1]!BasilRadata10[[#This Row],[1A. Kommunenr:]]</f>
        <v>0</v>
      </c>
      <c r="C23" s="42">
        <f>[1]!BasilRadata10[[#This Row],[1A. Kommune:]]</f>
        <v>0</v>
      </c>
      <c r="D23" s="42">
        <f>[1]!BasilRadata10[[#This Row],[1A. Bydelsnummer:]]</f>
        <v>0</v>
      </c>
      <c r="E23" s="42">
        <f>[1]!BasilRadata10[[#This Row],[1A. Bydelsnavn:]]</f>
        <v>0</v>
      </c>
      <c r="F23" s="42">
        <f>[1]!BasilRadata10[[#This Row],[1A. Fylkesnummer:]]</f>
        <v>0</v>
      </c>
      <c r="G23" s="42">
        <f>[1]!BasilRadata10[[#This Row],[1A. Fylkesnavn:]]</f>
        <v>0</v>
      </c>
      <c r="H23" s="42">
        <f>[1]!BasilRadata10[[#This Row],[1B. Barnehage:]]</f>
        <v>0</v>
      </c>
      <c r="I23" s="42">
        <f>[1]!BasilRadata10[[#This Row],[1B. Organisasjonsnummer:]]</f>
        <v>0</v>
      </c>
      <c r="J23" s="42">
        <f>[1]!BasilRadata10[[#This Row],[1C. Etablert drift(årstall):]]</f>
        <v>0</v>
      </c>
      <c r="K23" s="42">
        <f>[1]!BasilRadata10[[#This Row],[1D. Barnehagetype:]]</f>
        <v>0</v>
      </c>
      <c r="L23" s="42">
        <f>[1]!BasilRadata10[[#This Row],[2A. Barnehagens eier(Private eiere må fylle ut pkt.C):]]</f>
        <v>0</v>
      </c>
      <c r="M23" s="42">
        <f>[1]!BasilRadata10[[#This Row],[8E. Oppgi antall årsverk barnehagen har pensjonsforpliktelser for:]]</f>
        <v>0</v>
      </c>
      <c r="N23" s="11">
        <f>[1]!BasilRadata10[[#This Row],[HEQ
0-2]]</f>
        <v>0</v>
      </c>
      <c r="O23" s="11">
        <f>[1]!BasilRadata10[[#This Row],[HEQ
3-6]]</f>
        <v>0</v>
      </c>
    </row>
    <row r="24" spans="1:15" ht="21.6" customHeight="1" x14ac:dyDescent="0.25">
      <c r="A24" s="42">
        <f>[1]!BasilRadata10[[#This Row],[År]]</f>
        <v>0</v>
      </c>
      <c r="B24" s="42">
        <f>[1]!BasilRadata10[[#This Row],[1A. Kommunenr:]]</f>
        <v>0</v>
      </c>
      <c r="C24" s="42">
        <f>[1]!BasilRadata10[[#This Row],[1A. Kommune:]]</f>
        <v>0</v>
      </c>
      <c r="D24" s="42">
        <f>[1]!BasilRadata10[[#This Row],[1A. Bydelsnummer:]]</f>
        <v>0</v>
      </c>
      <c r="E24" s="42">
        <f>[1]!BasilRadata10[[#This Row],[1A. Bydelsnavn:]]</f>
        <v>0</v>
      </c>
      <c r="F24" s="42">
        <f>[1]!BasilRadata10[[#This Row],[1A. Fylkesnummer:]]</f>
        <v>0</v>
      </c>
      <c r="G24" s="42">
        <f>[1]!BasilRadata10[[#This Row],[1A. Fylkesnavn:]]</f>
        <v>0</v>
      </c>
      <c r="H24" s="42">
        <f>[1]!BasilRadata10[[#This Row],[1B. Barnehage:]]</f>
        <v>0</v>
      </c>
      <c r="I24" s="42">
        <f>[1]!BasilRadata10[[#This Row],[1B. Organisasjonsnummer:]]</f>
        <v>0</v>
      </c>
      <c r="J24" s="42">
        <f>[1]!BasilRadata10[[#This Row],[1C. Etablert drift(årstall):]]</f>
        <v>0</v>
      </c>
      <c r="K24" s="42">
        <f>[1]!BasilRadata10[[#This Row],[1D. Barnehagetype:]]</f>
        <v>0</v>
      </c>
      <c r="L24" s="42">
        <f>[1]!BasilRadata10[[#This Row],[2A. Barnehagens eier(Private eiere må fylle ut pkt.C):]]</f>
        <v>0</v>
      </c>
      <c r="M24" s="42">
        <f>[1]!BasilRadata10[[#This Row],[8E. Oppgi antall årsverk barnehagen har pensjonsforpliktelser for:]]</f>
        <v>0</v>
      </c>
      <c r="N24" s="11">
        <f>[1]!BasilRadata10[[#This Row],[HEQ
0-2]]</f>
        <v>0</v>
      </c>
      <c r="O24" s="11">
        <f>[1]!BasilRadata10[[#This Row],[HEQ
3-6]]</f>
        <v>0</v>
      </c>
    </row>
    <row r="25" spans="1:15" x14ac:dyDescent="0.25">
      <c r="A25" s="42">
        <f>[1]!BasilRadata10[[#This Row],[År]]</f>
        <v>0</v>
      </c>
      <c r="B25" s="42">
        <f>[1]!BasilRadata10[[#This Row],[1A. Kommunenr:]]</f>
        <v>0</v>
      </c>
      <c r="C25" s="42">
        <f>[1]!BasilRadata10[[#This Row],[1A. Kommune:]]</f>
        <v>0</v>
      </c>
      <c r="D25" s="42">
        <f>[1]!BasilRadata10[[#This Row],[1A. Bydelsnummer:]]</f>
        <v>0</v>
      </c>
      <c r="E25" s="42">
        <f>[1]!BasilRadata10[[#This Row],[1A. Bydelsnavn:]]</f>
        <v>0</v>
      </c>
      <c r="F25" s="42">
        <f>[1]!BasilRadata10[[#This Row],[1A. Fylkesnummer:]]</f>
        <v>0</v>
      </c>
      <c r="G25" s="42">
        <f>[1]!BasilRadata10[[#This Row],[1A. Fylkesnavn:]]</f>
        <v>0</v>
      </c>
      <c r="H25" s="42">
        <f>[1]!BasilRadata10[[#This Row],[1B. Barnehage:]]</f>
        <v>0</v>
      </c>
      <c r="I25" s="42">
        <f>[1]!BasilRadata10[[#This Row],[1B. Organisasjonsnummer:]]</f>
        <v>0</v>
      </c>
      <c r="J25" s="42">
        <f>[1]!BasilRadata10[[#This Row],[1C. Etablert drift(årstall):]]</f>
        <v>0</v>
      </c>
      <c r="K25" s="42">
        <f>[1]!BasilRadata10[[#This Row],[1D. Barnehagetype:]]</f>
        <v>0</v>
      </c>
      <c r="L25" s="42">
        <f>[1]!BasilRadata10[[#This Row],[2A. Barnehagens eier(Private eiere må fylle ut pkt.C):]]</f>
        <v>0</v>
      </c>
      <c r="M25" s="42">
        <f>[1]!BasilRadata10[[#This Row],[8E. Oppgi antall årsverk barnehagen har pensjonsforpliktelser for:]]</f>
        <v>0</v>
      </c>
      <c r="N25" s="11">
        <f>[1]!BasilRadata10[[#This Row],[HEQ
0-2]]</f>
        <v>0</v>
      </c>
      <c r="O25" s="11">
        <f>[1]!BasilRadata10[[#This Row],[HEQ
3-6]]</f>
        <v>0</v>
      </c>
    </row>
    <row r="26" spans="1:15" x14ac:dyDescent="0.25">
      <c r="A26" s="42">
        <f>[1]!BasilRadata10[[#This Row],[År]]</f>
        <v>0</v>
      </c>
      <c r="B26" s="42">
        <f>[1]!BasilRadata10[[#This Row],[1A. Kommunenr:]]</f>
        <v>0</v>
      </c>
      <c r="C26" s="42">
        <f>[1]!BasilRadata10[[#This Row],[1A. Kommune:]]</f>
        <v>0</v>
      </c>
      <c r="D26" s="42">
        <f>[1]!BasilRadata10[[#This Row],[1A. Bydelsnummer:]]</f>
        <v>0</v>
      </c>
      <c r="E26" s="42">
        <f>[1]!BasilRadata10[[#This Row],[1A. Bydelsnavn:]]</f>
        <v>0</v>
      </c>
      <c r="F26" s="42">
        <f>[1]!BasilRadata10[[#This Row],[1A. Fylkesnummer:]]</f>
        <v>0</v>
      </c>
      <c r="G26" s="42">
        <f>[1]!BasilRadata10[[#This Row],[1A. Fylkesnavn:]]</f>
        <v>0</v>
      </c>
      <c r="H26" s="42">
        <f>[1]!BasilRadata10[[#This Row],[1B. Barnehage:]]</f>
        <v>0</v>
      </c>
      <c r="I26" s="42">
        <f>[1]!BasilRadata10[[#This Row],[1B. Organisasjonsnummer:]]</f>
        <v>0</v>
      </c>
      <c r="J26" s="42">
        <f>[1]!BasilRadata10[[#This Row],[1C. Etablert drift(årstall):]]</f>
        <v>0</v>
      </c>
      <c r="K26" s="42">
        <f>[1]!BasilRadata10[[#This Row],[1D. Barnehagetype:]]</f>
        <v>0</v>
      </c>
      <c r="L26" s="42">
        <f>[1]!BasilRadata10[[#This Row],[2A. Barnehagens eier(Private eiere må fylle ut pkt.C):]]</f>
        <v>0</v>
      </c>
      <c r="M26" s="42">
        <f>[1]!BasilRadata10[[#This Row],[8E. Oppgi antall årsverk barnehagen har pensjonsforpliktelser for:]]</f>
        <v>0</v>
      </c>
      <c r="N26" s="11">
        <f>[1]!BasilRadata10[[#This Row],[HEQ
0-2]]</f>
        <v>0</v>
      </c>
      <c r="O26" s="11">
        <f>[1]!BasilRadata10[[#This Row],[HEQ
3-6]]</f>
        <v>0</v>
      </c>
    </row>
    <row r="27" spans="1:15" x14ac:dyDescent="0.25">
      <c r="A27" s="186">
        <f>[1]!BasilRadata10[[#This Row],[År]]</f>
        <v>0</v>
      </c>
      <c r="B27" s="187">
        <f>[1]!BasilRadata10[[#This Row],[1A. Kommunenr:]]</f>
        <v>0</v>
      </c>
      <c r="C27" s="186">
        <f>[1]!BasilRadata10[[#This Row],[1A. Kommune:]]</f>
        <v>0</v>
      </c>
      <c r="D27" s="186">
        <f>[1]!BasilRadata10[[#This Row],[1A. Bydelsnummer:]]</f>
        <v>0</v>
      </c>
      <c r="E27" s="186">
        <f>[1]!BasilRadata10[[#This Row],[1A. Bydelsnavn:]]</f>
        <v>0</v>
      </c>
      <c r="F27" s="186">
        <f>[1]!BasilRadata10[[#This Row],[1A. Fylkesnummer:]]</f>
        <v>0</v>
      </c>
      <c r="G27" s="186">
        <f>[1]!BasilRadata10[[#This Row],[1A. Fylkesnavn:]]</f>
        <v>0</v>
      </c>
      <c r="H27" s="187">
        <f>[1]!BasilRadata10[[#This Row],[1B. Barnehage:]]</f>
        <v>0</v>
      </c>
      <c r="I27" s="187">
        <f>[1]!BasilRadata10[[#This Row],[1B. Organisasjonsnummer:]]</f>
        <v>0</v>
      </c>
      <c r="J27" s="187">
        <f>[1]!BasilRadata10[[#This Row],[1C. Etablert drift(årstall):]]</f>
        <v>0</v>
      </c>
      <c r="K27" s="186">
        <f>[1]!BasilRadata10[[#This Row],[1D. Barnehagetype:]]</f>
        <v>0</v>
      </c>
      <c r="L27" s="187">
        <f>[1]!BasilRadata10[[#This Row],[2A. Barnehagens eier(Private eiere må fylle ut pkt.C):]]</f>
        <v>0</v>
      </c>
      <c r="M27" s="42">
        <f>[1]!BasilRadata10[[#This Row],[8E. Oppgi antall årsverk barnehagen har pensjonsforpliktelser for:]]</f>
        <v>0</v>
      </c>
      <c r="N27" s="11">
        <f>[1]!BasilRadata10[[#This Row],[HEQ
0-2]]</f>
        <v>0</v>
      </c>
      <c r="O27" s="11">
        <f>[1]!BasilRadata10[[#This Row],[HEQ
3-6]]</f>
        <v>0</v>
      </c>
    </row>
    <row r="28" spans="1:15" x14ac:dyDescent="0.25">
      <c r="A28" s="186">
        <f>[1]!BasilRadata10[[#This Row],[År]]</f>
        <v>0</v>
      </c>
      <c r="B28" s="187">
        <f>[1]!BasilRadata10[[#This Row],[1A. Kommunenr:]]</f>
        <v>0</v>
      </c>
      <c r="C28" s="186">
        <f>[1]!BasilRadata10[[#This Row],[1A. Kommune:]]</f>
        <v>0</v>
      </c>
      <c r="D28" s="186">
        <f>[1]!BasilRadata10[[#This Row],[1A. Bydelsnummer:]]</f>
        <v>0</v>
      </c>
      <c r="E28" s="186">
        <f>[1]!BasilRadata10[[#This Row],[1A. Bydelsnavn:]]</f>
        <v>0</v>
      </c>
      <c r="F28" s="186">
        <f>[1]!BasilRadata10[[#This Row],[1A. Fylkesnummer:]]</f>
        <v>0</v>
      </c>
      <c r="G28" s="186">
        <f>[1]!BasilRadata10[[#This Row],[1A. Fylkesnavn:]]</f>
        <v>0</v>
      </c>
      <c r="H28" s="187">
        <f>[1]!BasilRadata10[[#This Row],[1B. Barnehage:]]</f>
        <v>0</v>
      </c>
      <c r="I28" s="187">
        <f>[1]!BasilRadata10[[#This Row],[1B. Organisasjonsnummer:]]</f>
        <v>0</v>
      </c>
      <c r="J28" s="187">
        <f>[1]!BasilRadata10[[#This Row],[1C. Etablert drift(årstall):]]</f>
        <v>0</v>
      </c>
      <c r="K28" s="186">
        <f>[1]!BasilRadata10[[#This Row],[1D. Barnehagetype:]]</f>
        <v>0</v>
      </c>
      <c r="L28" s="187">
        <f>[1]!BasilRadata10[[#This Row],[2A. Barnehagens eier(Private eiere må fylle ut pkt.C):]]</f>
        <v>0</v>
      </c>
      <c r="M28" s="42">
        <f>[1]!BasilRadata10[[#This Row],[8E. Oppgi antall årsverk barnehagen har pensjonsforpliktelser for:]]</f>
        <v>0</v>
      </c>
      <c r="N28" s="11">
        <f>[1]!BasilRadata10[[#This Row],[HEQ
0-2]]</f>
        <v>0</v>
      </c>
      <c r="O28" s="11">
        <f>[1]!BasilRadata10[[#This Row],[HEQ
3-6]]</f>
        <v>0</v>
      </c>
    </row>
    <row r="29" spans="1:15" x14ac:dyDescent="0.25">
      <c r="A29" s="186">
        <f>[1]!BasilRadata10[[#This Row],[År]]</f>
        <v>0</v>
      </c>
      <c r="B29" s="187">
        <f>[1]!BasilRadata10[[#This Row],[1A. Kommunenr:]]</f>
        <v>0</v>
      </c>
      <c r="C29" s="186">
        <f>[1]!BasilRadata10[[#This Row],[1A. Kommune:]]</f>
        <v>0</v>
      </c>
      <c r="D29" s="186">
        <f>[1]!BasilRadata10[[#This Row],[1A. Bydelsnummer:]]</f>
        <v>0</v>
      </c>
      <c r="E29" s="186">
        <f>[1]!BasilRadata10[[#This Row],[1A. Bydelsnavn:]]</f>
        <v>0</v>
      </c>
      <c r="F29" s="186">
        <f>[1]!BasilRadata10[[#This Row],[1A. Fylkesnummer:]]</f>
        <v>0</v>
      </c>
      <c r="G29" s="186">
        <f>[1]!BasilRadata10[[#This Row],[1A. Fylkesnavn:]]</f>
        <v>0</v>
      </c>
      <c r="H29" s="187">
        <f>[1]!BasilRadata10[[#This Row],[1B. Barnehage:]]</f>
        <v>0</v>
      </c>
      <c r="I29" s="187">
        <f>[1]!BasilRadata10[[#This Row],[1B. Organisasjonsnummer:]]</f>
        <v>0</v>
      </c>
      <c r="J29" s="187">
        <f>[1]!BasilRadata10[[#This Row],[1C. Etablert drift(årstall):]]</f>
        <v>0</v>
      </c>
      <c r="K29" s="186">
        <f>[1]!BasilRadata10[[#This Row],[1D. Barnehagetype:]]</f>
        <v>0</v>
      </c>
      <c r="L29" s="187">
        <f>[1]!BasilRadata10[[#This Row],[2A. Barnehagens eier(Private eiere må fylle ut pkt.C):]]</f>
        <v>0</v>
      </c>
      <c r="M29" s="42">
        <f>[1]!BasilRadata10[[#This Row],[8E. Oppgi antall årsverk barnehagen har pensjonsforpliktelser for:]]</f>
        <v>0</v>
      </c>
      <c r="N29" s="11">
        <f>[1]!BasilRadata10[[#This Row],[HEQ
0-2]]</f>
        <v>0</v>
      </c>
      <c r="O29" s="11">
        <f>[1]!BasilRadata10[[#This Row],[HEQ
3-6]]</f>
        <v>0</v>
      </c>
    </row>
    <row r="30" spans="1:15" x14ac:dyDescent="0.25">
      <c r="A30" s="186">
        <f>[1]!BasilRadata10[[#This Row],[År]]</f>
        <v>0</v>
      </c>
      <c r="B30" s="187">
        <f>[1]!BasilRadata10[[#This Row],[1A. Kommunenr:]]</f>
        <v>0</v>
      </c>
      <c r="C30" s="186">
        <f>[1]!BasilRadata10[[#This Row],[1A. Kommune:]]</f>
        <v>0</v>
      </c>
      <c r="D30" s="186">
        <f>[1]!BasilRadata10[[#This Row],[1A. Bydelsnummer:]]</f>
        <v>0</v>
      </c>
      <c r="E30" s="186">
        <f>[1]!BasilRadata10[[#This Row],[1A. Bydelsnavn:]]</f>
        <v>0</v>
      </c>
      <c r="F30" s="186">
        <f>[1]!BasilRadata10[[#This Row],[1A. Fylkesnummer:]]</f>
        <v>0</v>
      </c>
      <c r="G30" s="186">
        <f>[1]!BasilRadata10[[#This Row],[1A. Fylkesnavn:]]</f>
        <v>0</v>
      </c>
      <c r="H30" s="187">
        <f>[1]!BasilRadata10[[#This Row],[1B. Barnehage:]]</f>
        <v>0</v>
      </c>
      <c r="I30" s="187">
        <f>[1]!BasilRadata10[[#This Row],[1B. Organisasjonsnummer:]]</f>
        <v>0</v>
      </c>
      <c r="J30" s="187">
        <f>[1]!BasilRadata10[[#This Row],[1C. Etablert drift(årstall):]]</f>
        <v>0</v>
      </c>
      <c r="K30" s="186">
        <f>[1]!BasilRadata10[[#This Row],[1D. Barnehagetype:]]</f>
        <v>0</v>
      </c>
      <c r="L30" s="187">
        <f>[1]!BasilRadata10[[#This Row],[2A. Barnehagens eier(Private eiere må fylle ut pkt.C):]]</f>
        <v>0</v>
      </c>
      <c r="M30" s="42">
        <f>[1]!BasilRadata10[[#This Row],[8E. Oppgi antall årsverk barnehagen har pensjonsforpliktelser for:]]</f>
        <v>0</v>
      </c>
      <c r="N30" s="11">
        <f>[1]!BasilRadata10[[#This Row],[HEQ
0-2]]</f>
        <v>0</v>
      </c>
      <c r="O30" s="11">
        <f>[1]!BasilRadata10[[#This Row],[HEQ
3-6]]</f>
        <v>0</v>
      </c>
    </row>
    <row r="31" spans="1:15" x14ac:dyDescent="0.25">
      <c r="A31" s="186">
        <f>[1]!BasilRadata10[[#This Row],[År]]</f>
        <v>0</v>
      </c>
      <c r="B31" s="187">
        <f>[1]!BasilRadata10[[#This Row],[1A. Kommunenr:]]</f>
        <v>0</v>
      </c>
      <c r="C31" s="186">
        <f>[1]!BasilRadata10[[#This Row],[1A. Kommune:]]</f>
        <v>0</v>
      </c>
      <c r="D31" s="186">
        <f>[1]!BasilRadata10[[#This Row],[1A. Bydelsnummer:]]</f>
        <v>0</v>
      </c>
      <c r="E31" s="186">
        <f>[1]!BasilRadata10[[#This Row],[1A. Bydelsnavn:]]</f>
        <v>0</v>
      </c>
      <c r="F31" s="186">
        <f>[1]!BasilRadata10[[#This Row],[1A. Fylkesnummer:]]</f>
        <v>0</v>
      </c>
      <c r="G31" s="186">
        <f>[1]!BasilRadata10[[#This Row],[1A. Fylkesnavn:]]</f>
        <v>0</v>
      </c>
      <c r="H31" s="187">
        <f>[1]!BasilRadata10[[#This Row],[1B. Barnehage:]]</f>
        <v>0</v>
      </c>
      <c r="I31" s="187">
        <f>[1]!BasilRadata10[[#This Row],[1B. Organisasjonsnummer:]]</f>
        <v>0</v>
      </c>
      <c r="J31" s="187">
        <f>[1]!BasilRadata10[[#This Row],[1C. Etablert drift(årstall):]]</f>
        <v>0</v>
      </c>
      <c r="K31" s="186">
        <f>[1]!BasilRadata10[[#This Row],[1D. Barnehagetype:]]</f>
        <v>0</v>
      </c>
      <c r="L31" s="187">
        <f>[1]!BasilRadata10[[#This Row],[2A. Barnehagens eier(Private eiere må fylle ut pkt.C):]]</f>
        <v>0</v>
      </c>
      <c r="M31" s="42">
        <f>[1]!BasilRadata10[[#This Row],[8E. Oppgi antall årsverk barnehagen har pensjonsforpliktelser for:]]</f>
        <v>0</v>
      </c>
      <c r="N31" s="11">
        <f>[1]!BasilRadata10[[#This Row],[HEQ
0-2]]</f>
        <v>0</v>
      </c>
      <c r="O31" s="11">
        <f>[1]!BasilRadata10[[#This Row],[HEQ
3-6]]</f>
        <v>0</v>
      </c>
    </row>
    <row r="32" spans="1:15" x14ac:dyDescent="0.25">
      <c r="A32" s="186">
        <f>[1]!BasilRadata10[[#This Row],[År]]</f>
        <v>0</v>
      </c>
      <c r="B32" s="187">
        <f>[1]!BasilRadata10[[#This Row],[1A. Kommunenr:]]</f>
        <v>0</v>
      </c>
      <c r="C32" s="186">
        <f>[1]!BasilRadata10[[#This Row],[1A. Kommune:]]</f>
        <v>0</v>
      </c>
      <c r="D32" s="186">
        <f>[1]!BasilRadata10[[#This Row],[1A. Bydelsnummer:]]</f>
        <v>0</v>
      </c>
      <c r="E32" s="186">
        <f>[1]!BasilRadata10[[#This Row],[1A. Bydelsnavn:]]</f>
        <v>0</v>
      </c>
      <c r="F32" s="186">
        <f>[1]!BasilRadata10[[#This Row],[1A. Fylkesnummer:]]</f>
        <v>0</v>
      </c>
      <c r="G32" s="186">
        <f>[1]!BasilRadata10[[#This Row],[1A. Fylkesnavn:]]</f>
        <v>0</v>
      </c>
      <c r="H32" s="187">
        <f>[1]!BasilRadata10[[#This Row],[1B. Barnehage:]]</f>
        <v>0</v>
      </c>
      <c r="I32" s="187">
        <f>[1]!BasilRadata10[[#This Row],[1B. Organisasjonsnummer:]]</f>
        <v>0</v>
      </c>
      <c r="J32" s="187">
        <f>[1]!BasilRadata10[[#This Row],[1C. Etablert drift(årstall):]]</f>
        <v>0</v>
      </c>
      <c r="K32" s="186">
        <f>[1]!BasilRadata10[[#This Row],[1D. Barnehagetype:]]</f>
        <v>0</v>
      </c>
      <c r="L32" s="187">
        <f>[1]!BasilRadata10[[#This Row],[2A. Barnehagens eier(Private eiere må fylle ut pkt.C):]]</f>
        <v>0</v>
      </c>
      <c r="M32" s="42">
        <f>[1]!BasilRadata10[[#This Row],[8E. Oppgi antall årsverk barnehagen har pensjonsforpliktelser for:]]</f>
        <v>0</v>
      </c>
      <c r="N32" s="11">
        <f>[1]!BasilRadata10[[#This Row],[HEQ
0-2]]</f>
        <v>0</v>
      </c>
      <c r="O32" s="11">
        <f>[1]!BasilRadata10[[#This Row],[HEQ
3-6]]</f>
        <v>0</v>
      </c>
    </row>
    <row r="33" spans="1:15" x14ac:dyDescent="0.25">
      <c r="A33" s="186">
        <f>[1]!BasilRadata10[[#This Row],[År]]</f>
        <v>0</v>
      </c>
      <c r="B33" s="187">
        <f>[1]!BasilRadata10[[#This Row],[1A. Kommunenr:]]</f>
        <v>0</v>
      </c>
      <c r="C33" s="186">
        <f>[1]!BasilRadata10[[#This Row],[1A. Kommune:]]</f>
        <v>0</v>
      </c>
      <c r="D33" s="186">
        <f>[1]!BasilRadata10[[#This Row],[1A. Bydelsnummer:]]</f>
        <v>0</v>
      </c>
      <c r="E33" s="186">
        <f>[1]!BasilRadata10[[#This Row],[1A. Bydelsnavn:]]</f>
        <v>0</v>
      </c>
      <c r="F33" s="186">
        <f>[1]!BasilRadata10[[#This Row],[1A. Fylkesnummer:]]</f>
        <v>0</v>
      </c>
      <c r="G33" s="186">
        <f>[1]!BasilRadata10[[#This Row],[1A. Fylkesnavn:]]</f>
        <v>0</v>
      </c>
      <c r="H33" s="187">
        <f>[1]!BasilRadata10[[#This Row],[1B. Barnehage:]]</f>
        <v>0</v>
      </c>
      <c r="I33" s="187">
        <f>[1]!BasilRadata10[[#This Row],[1B. Organisasjonsnummer:]]</f>
        <v>0</v>
      </c>
      <c r="J33" s="187">
        <f>[1]!BasilRadata10[[#This Row],[1C. Etablert drift(årstall):]]</f>
        <v>0</v>
      </c>
      <c r="K33" s="186">
        <f>[1]!BasilRadata10[[#This Row],[1D. Barnehagetype:]]</f>
        <v>0</v>
      </c>
      <c r="L33" s="187">
        <f>[1]!BasilRadata10[[#This Row],[2A. Barnehagens eier(Private eiere må fylle ut pkt.C):]]</f>
        <v>0</v>
      </c>
      <c r="M33" s="42">
        <f>[1]!BasilRadata10[[#This Row],[8E. Oppgi antall årsverk barnehagen har pensjonsforpliktelser for:]]</f>
        <v>0</v>
      </c>
      <c r="N33" s="11">
        <f>[1]!BasilRadata10[[#This Row],[HEQ
0-2]]</f>
        <v>0</v>
      </c>
      <c r="O33" s="11">
        <f>[1]!BasilRadata10[[#This Row],[HEQ
3-6]]</f>
        <v>0</v>
      </c>
    </row>
    <row r="34" spans="1:15" x14ac:dyDescent="0.25">
      <c r="A34" s="186">
        <f>[1]!BasilRadata10[[#This Row],[År]]</f>
        <v>0</v>
      </c>
      <c r="B34" s="187">
        <f>[1]!BasilRadata10[[#This Row],[1A. Kommunenr:]]</f>
        <v>0</v>
      </c>
      <c r="C34" s="186">
        <f>[1]!BasilRadata10[[#This Row],[1A. Kommune:]]</f>
        <v>0</v>
      </c>
      <c r="D34" s="186">
        <f>[1]!BasilRadata10[[#This Row],[1A. Bydelsnummer:]]</f>
        <v>0</v>
      </c>
      <c r="E34" s="186">
        <f>[1]!BasilRadata10[[#This Row],[1A. Bydelsnavn:]]</f>
        <v>0</v>
      </c>
      <c r="F34" s="186">
        <f>[1]!BasilRadata10[[#This Row],[1A. Fylkesnummer:]]</f>
        <v>0</v>
      </c>
      <c r="G34" s="186">
        <f>[1]!BasilRadata10[[#This Row],[1A. Fylkesnavn:]]</f>
        <v>0</v>
      </c>
      <c r="H34" s="187">
        <f>[1]!BasilRadata10[[#This Row],[1B. Barnehage:]]</f>
        <v>0</v>
      </c>
      <c r="I34" s="187">
        <f>[1]!BasilRadata10[[#This Row],[1B. Organisasjonsnummer:]]</f>
        <v>0</v>
      </c>
      <c r="J34" s="187">
        <f>[1]!BasilRadata10[[#This Row],[1C. Etablert drift(årstall):]]</f>
        <v>0</v>
      </c>
      <c r="K34" s="186">
        <f>[1]!BasilRadata10[[#This Row],[1D. Barnehagetype:]]</f>
        <v>0</v>
      </c>
      <c r="L34" s="187">
        <f>[1]!BasilRadata10[[#This Row],[2A. Barnehagens eier(Private eiere må fylle ut pkt.C):]]</f>
        <v>0</v>
      </c>
      <c r="M34" s="42">
        <f>[1]!BasilRadata10[[#This Row],[8E. Oppgi antall årsverk barnehagen har pensjonsforpliktelser for:]]</f>
        <v>0</v>
      </c>
      <c r="N34" s="11">
        <f>[1]!BasilRadata10[[#This Row],[HEQ
0-2]]</f>
        <v>0</v>
      </c>
      <c r="O34" s="11">
        <f>[1]!BasilRadata10[[#This Row],[HEQ
3-6]]</f>
        <v>0</v>
      </c>
    </row>
    <row r="35" spans="1:15" x14ac:dyDescent="0.25">
      <c r="A35" s="186">
        <f>[1]!BasilRadata10[[#This Row],[År]]</f>
        <v>0</v>
      </c>
      <c r="B35" s="187">
        <f>[1]!BasilRadata10[[#This Row],[1A. Kommunenr:]]</f>
        <v>0</v>
      </c>
      <c r="C35" s="186">
        <f>[1]!BasilRadata10[[#This Row],[1A. Kommune:]]</f>
        <v>0</v>
      </c>
      <c r="D35" s="186">
        <f>[1]!BasilRadata10[[#This Row],[1A. Bydelsnummer:]]</f>
        <v>0</v>
      </c>
      <c r="E35" s="186">
        <f>[1]!BasilRadata10[[#This Row],[1A. Bydelsnavn:]]</f>
        <v>0</v>
      </c>
      <c r="F35" s="186">
        <f>[1]!BasilRadata10[[#This Row],[1A. Fylkesnummer:]]</f>
        <v>0</v>
      </c>
      <c r="G35" s="186">
        <f>[1]!BasilRadata10[[#This Row],[1A. Fylkesnavn:]]</f>
        <v>0</v>
      </c>
      <c r="H35" s="187">
        <f>[1]!BasilRadata10[[#This Row],[1B. Barnehage:]]</f>
        <v>0</v>
      </c>
      <c r="I35" s="187">
        <f>[1]!BasilRadata10[[#This Row],[1B. Organisasjonsnummer:]]</f>
        <v>0</v>
      </c>
      <c r="J35" s="187">
        <f>[1]!BasilRadata10[[#This Row],[1C. Etablert drift(årstall):]]</f>
        <v>0</v>
      </c>
      <c r="K35" s="186">
        <f>[1]!BasilRadata10[[#This Row],[1D. Barnehagetype:]]</f>
        <v>0</v>
      </c>
      <c r="L35" s="187">
        <f>[1]!BasilRadata10[[#This Row],[2A. Barnehagens eier(Private eiere må fylle ut pkt.C):]]</f>
        <v>0</v>
      </c>
      <c r="M35" s="42">
        <f>[1]!BasilRadata10[[#This Row],[8E. Oppgi antall årsverk barnehagen har pensjonsforpliktelser for:]]</f>
        <v>0</v>
      </c>
      <c r="N35" s="11">
        <f>[1]!BasilRadata10[[#This Row],[HEQ
0-2]]</f>
        <v>0</v>
      </c>
      <c r="O35" s="11">
        <f>[1]!BasilRadata10[[#This Row],[HEQ
3-6]]</f>
        <v>0</v>
      </c>
    </row>
    <row r="36" spans="1:15" x14ac:dyDescent="0.25">
      <c r="A36" s="186">
        <f>[1]!BasilRadata10[[#This Row],[År]]</f>
        <v>0</v>
      </c>
      <c r="B36" s="187">
        <f>[1]!BasilRadata10[[#This Row],[1A. Kommunenr:]]</f>
        <v>0</v>
      </c>
      <c r="C36" s="186">
        <f>[1]!BasilRadata10[[#This Row],[1A. Kommune:]]</f>
        <v>0</v>
      </c>
      <c r="D36" s="186">
        <f>[1]!BasilRadata10[[#This Row],[1A. Bydelsnummer:]]</f>
        <v>0</v>
      </c>
      <c r="E36" s="186">
        <f>[1]!BasilRadata10[[#This Row],[1A. Bydelsnavn:]]</f>
        <v>0</v>
      </c>
      <c r="F36" s="186">
        <f>[1]!BasilRadata10[[#This Row],[1A. Fylkesnummer:]]</f>
        <v>0</v>
      </c>
      <c r="G36" s="186">
        <f>[1]!BasilRadata10[[#This Row],[1A. Fylkesnavn:]]</f>
        <v>0</v>
      </c>
      <c r="H36" s="187">
        <f>[1]!BasilRadata10[[#This Row],[1B. Barnehage:]]</f>
        <v>0</v>
      </c>
      <c r="I36" s="187">
        <f>[1]!BasilRadata10[[#This Row],[1B. Organisasjonsnummer:]]</f>
        <v>0</v>
      </c>
      <c r="J36" s="187">
        <f>[1]!BasilRadata10[[#This Row],[1C. Etablert drift(årstall):]]</f>
        <v>0</v>
      </c>
      <c r="K36" s="186">
        <f>[1]!BasilRadata10[[#This Row],[1D. Barnehagetype:]]</f>
        <v>0</v>
      </c>
      <c r="L36" s="187">
        <f>[1]!BasilRadata10[[#This Row],[2A. Barnehagens eier(Private eiere må fylle ut pkt.C):]]</f>
        <v>0</v>
      </c>
      <c r="M36" s="42">
        <f>[1]!BasilRadata10[[#This Row],[8E. Oppgi antall årsverk barnehagen har pensjonsforpliktelser for:]]</f>
        <v>0</v>
      </c>
      <c r="N36" s="11">
        <f>[1]!BasilRadata10[[#This Row],[HEQ
0-2]]</f>
        <v>0</v>
      </c>
      <c r="O36" s="11">
        <f>[1]!BasilRadata10[[#This Row],[HEQ
3-6]]</f>
        <v>0</v>
      </c>
    </row>
    <row r="37" spans="1:15" x14ac:dyDescent="0.25">
      <c r="A37" s="186">
        <f>[1]!BasilRadata10[[#This Row],[År]]</f>
        <v>0</v>
      </c>
      <c r="B37" s="187">
        <f>[1]!BasilRadata10[[#This Row],[1A. Kommunenr:]]</f>
        <v>0</v>
      </c>
      <c r="C37" s="186">
        <f>[1]!BasilRadata10[[#This Row],[1A. Kommune:]]</f>
        <v>0</v>
      </c>
      <c r="D37" s="186">
        <f>[1]!BasilRadata10[[#This Row],[1A. Bydelsnummer:]]</f>
        <v>0</v>
      </c>
      <c r="E37" s="186">
        <f>[1]!BasilRadata10[[#This Row],[1A. Bydelsnavn:]]</f>
        <v>0</v>
      </c>
      <c r="F37" s="186">
        <f>[1]!BasilRadata10[[#This Row],[1A. Fylkesnummer:]]</f>
        <v>0</v>
      </c>
      <c r="G37" s="186">
        <f>[1]!BasilRadata10[[#This Row],[1A. Fylkesnavn:]]</f>
        <v>0</v>
      </c>
      <c r="H37" s="187">
        <f>[1]!BasilRadata10[[#This Row],[1B. Barnehage:]]</f>
        <v>0</v>
      </c>
      <c r="I37" s="187">
        <f>[1]!BasilRadata10[[#This Row],[1B. Organisasjonsnummer:]]</f>
        <v>0</v>
      </c>
      <c r="J37" s="187">
        <f>[1]!BasilRadata10[[#This Row],[1C. Etablert drift(årstall):]]</f>
        <v>0</v>
      </c>
      <c r="K37" s="186">
        <f>[1]!BasilRadata10[[#This Row],[1D. Barnehagetype:]]</f>
        <v>0</v>
      </c>
      <c r="L37" s="187">
        <f>[1]!BasilRadata10[[#This Row],[2A. Barnehagens eier(Private eiere må fylle ut pkt.C):]]</f>
        <v>0</v>
      </c>
      <c r="M37" s="42">
        <f>[1]!BasilRadata10[[#This Row],[8E. Oppgi antall årsverk barnehagen har pensjonsforpliktelser for:]]</f>
        <v>0</v>
      </c>
      <c r="N37" s="11">
        <f>[1]!BasilRadata10[[#This Row],[HEQ
0-2]]</f>
        <v>0</v>
      </c>
      <c r="O37" s="11">
        <f>[1]!BasilRadata10[[#This Row],[HEQ
3-6]]</f>
        <v>0</v>
      </c>
    </row>
    <row r="38" spans="1:15" x14ac:dyDescent="0.25">
      <c r="A38" s="186">
        <f>[1]!BasilRadata10[[#This Row],[År]]</f>
        <v>0</v>
      </c>
      <c r="B38" s="187">
        <f>[1]!BasilRadata10[[#This Row],[1A. Kommunenr:]]</f>
        <v>0</v>
      </c>
      <c r="C38" s="186">
        <f>[1]!BasilRadata10[[#This Row],[1A. Kommune:]]</f>
        <v>0</v>
      </c>
      <c r="D38" s="186">
        <f>[1]!BasilRadata10[[#This Row],[1A. Bydelsnummer:]]</f>
        <v>0</v>
      </c>
      <c r="E38" s="186">
        <f>[1]!BasilRadata10[[#This Row],[1A. Bydelsnavn:]]</f>
        <v>0</v>
      </c>
      <c r="F38" s="186">
        <f>[1]!BasilRadata10[[#This Row],[1A. Fylkesnummer:]]</f>
        <v>0</v>
      </c>
      <c r="G38" s="186">
        <f>[1]!BasilRadata10[[#This Row],[1A. Fylkesnavn:]]</f>
        <v>0</v>
      </c>
      <c r="H38" s="187">
        <f>[1]!BasilRadata10[[#This Row],[1B. Barnehage:]]</f>
        <v>0</v>
      </c>
      <c r="I38" s="187">
        <f>[1]!BasilRadata10[[#This Row],[1B. Organisasjonsnummer:]]</f>
        <v>0</v>
      </c>
      <c r="J38" s="187">
        <f>[1]!BasilRadata10[[#This Row],[1C. Etablert drift(årstall):]]</f>
        <v>0</v>
      </c>
      <c r="K38" s="186">
        <f>[1]!BasilRadata10[[#This Row],[1D. Barnehagetype:]]</f>
        <v>0</v>
      </c>
      <c r="L38" s="187">
        <f>[1]!BasilRadata10[[#This Row],[2A. Barnehagens eier(Private eiere må fylle ut pkt.C):]]</f>
        <v>0</v>
      </c>
      <c r="M38" s="42">
        <f>[1]!BasilRadata10[[#This Row],[8E. Oppgi antall årsverk barnehagen har pensjonsforpliktelser for:]]</f>
        <v>0</v>
      </c>
      <c r="N38" s="11">
        <f>[1]!BasilRadata10[[#This Row],[HEQ
0-2]]</f>
        <v>0</v>
      </c>
      <c r="O38" s="11">
        <f>[1]!BasilRadata10[[#This Row],[HEQ
3-6]]</f>
        <v>0</v>
      </c>
    </row>
    <row r="39" spans="1:15" x14ac:dyDescent="0.25">
      <c r="A39" s="186">
        <f>[1]!BasilRadata10[[#This Row],[År]]</f>
        <v>0</v>
      </c>
      <c r="B39" s="187">
        <f>[1]!BasilRadata10[[#This Row],[1A. Kommunenr:]]</f>
        <v>0</v>
      </c>
      <c r="C39" s="186">
        <f>[1]!BasilRadata10[[#This Row],[1A. Kommune:]]</f>
        <v>0</v>
      </c>
      <c r="D39" s="186">
        <f>[1]!BasilRadata10[[#This Row],[1A. Bydelsnummer:]]</f>
        <v>0</v>
      </c>
      <c r="E39" s="186">
        <f>[1]!BasilRadata10[[#This Row],[1A. Bydelsnavn:]]</f>
        <v>0</v>
      </c>
      <c r="F39" s="186">
        <f>[1]!BasilRadata10[[#This Row],[1A. Fylkesnummer:]]</f>
        <v>0</v>
      </c>
      <c r="G39" s="186">
        <f>[1]!BasilRadata10[[#This Row],[1A. Fylkesnavn:]]</f>
        <v>0</v>
      </c>
      <c r="H39" s="187">
        <f>[1]!BasilRadata10[[#This Row],[1B. Barnehage:]]</f>
        <v>0</v>
      </c>
      <c r="I39" s="187">
        <f>[1]!BasilRadata10[[#This Row],[1B. Organisasjonsnummer:]]</f>
        <v>0</v>
      </c>
      <c r="J39" s="187">
        <f>[1]!BasilRadata10[[#This Row],[1C. Etablert drift(årstall):]]</f>
        <v>0</v>
      </c>
      <c r="K39" s="186">
        <f>[1]!BasilRadata10[[#This Row],[1D. Barnehagetype:]]</f>
        <v>0</v>
      </c>
      <c r="L39" s="187">
        <f>[1]!BasilRadata10[[#This Row],[2A. Barnehagens eier(Private eiere må fylle ut pkt.C):]]</f>
        <v>0</v>
      </c>
      <c r="M39" s="42">
        <f>[1]!BasilRadata10[[#This Row],[8E. Oppgi antall årsverk barnehagen har pensjonsforpliktelser for:]]</f>
        <v>0</v>
      </c>
      <c r="N39" s="11">
        <f>[1]!BasilRadata10[[#This Row],[HEQ
0-2]]</f>
        <v>0</v>
      </c>
      <c r="O39" s="11">
        <f>[1]!BasilRadata10[[#This Row],[HEQ
3-6]]</f>
        <v>0</v>
      </c>
    </row>
    <row r="40" spans="1:15" x14ac:dyDescent="0.25">
      <c r="A40" s="186">
        <f>[1]!BasilRadata10[[#This Row],[År]]</f>
        <v>0</v>
      </c>
      <c r="B40" s="187">
        <f>[1]!BasilRadata10[[#This Row],[1A. Kommunenr:]]</f>
        <v>0</v>
      </c>
      <c r="C40" s="186">
        <f>[1]!BasilRadata10[[#This Row],[1A. Kommune:]]</f>
        <v>0</v>
      </c>
      <c r="D40" s="186">
        <f>[1]!BasilRadata10[[#This Row],[1A. Bydelsnummer:]]</f>
        <v>0</v>
      </c>
      <c r="E40" s="186">
        <f>[1]!BasilRadata10[[#This Row],[1A. Bydelsnavn:]]</f>
        <v>0</v>
      </c>
      <c r="F40" s="186">
        <f>[1]!BasilRadata10[[#This Row],[1A. Fylkesnummer:]]</f>
        <v>0</v>
      </c>
      <c r="G40" s="186">
        <f>[1]!BasilRadata10[[#This Row],[1A. Fylkesnavn:]]</f>
        <v>0</v>
      </c>
      <c r="H40" s="187">
        <f>[1]!BasilRadata10[[#This Row],[1B. Barnehage:]]</f>
        <v>0</v>
      </c>
      <c r="I40" s="187">
        <f>[1]!BasilRadata10[[#This Row],[1B. Organisasjonsnummer:]]</f>
        <v>0</v>
      </c>
      <c r="J40" s="187">
        <f>[1]!BasilRadata10[[#This Row],[1C. Etablert drift(årstall):]]</f>
        <v>0</v>
      </c>
      <c r="K40" s="186">
        <f>[1]!BasilRadata10[[#This Row],[1D. Barnehagetype:]]</f>
        <v>0</v>
      </c>
      <c r="L40" s="187">
        <f>[1]!BasilRadata10[[#This Row],[2A. Barnehagens eier(Private eiere må fylle ut pkt.C):]]</f>
        <v>0</v>
      </c>
      <c r="M40" s="42">
        <f>[1]!BasilRadata10[[#This Row],[8E. Oppgi antall årsverk barnehagen har pensjonsforpliktelser for:]]</f>
        <v>0</v>
      </c>
      <c r="N40" s="11">
        <f>[1]!BasilRadata10[[#This Row],[HEQ
0-2]]</f>
        <v>0</v>
      </c>
      <c r="O40" s="11">
        <f>[1]!BasilRadata10[[#This Row],[HEQ
3-6]]</f>
        <v>0</v>
      </c>
    </row>
    <row r="41" spans="1:15" x14ac:dyDescent="0.25">
      <c r="A41" s="186">
        <f>[1]!BasilRadata10[[#This Row],[År]]</f>
        <v>0</v>
      </c>
      <c r="B41" s="187">
        <f>[1]!BasilRadata10[[#This Row],[1A. Kommunenr:]]</f>
        <v>0</v>
      </c>
      <c r="C41" s="186">
        <f>[1]!BasilRadata10[[#This Row],[1A. Kommune:]]</f>
        <v>0</v>
      </c>
      <c r="D41" s="186">
        <f>[1]!BasilRadata10[[#This Row],[1A. Bydelsnummer:]]</f>
        <v>0</v>
      </c>
      <c r="E41" s="186">
        <f>[1]!BasilRadata10[[#This Row],[1A. Bydelsnavn:]]</f>
        <v>0</v>
      </c>
      <c r="F41" s="186">
        <f>[1]!BasilRadata10[[#This Row],[1A. Fylkesnummer:]]</f>
        <v>0</v>
      </c>
      <c r="G41" s="186">
        <f>[1]!BasilRadata10[[#This Row],[1A. Fylkesnavn:]]</f>
        <v>0</v>
      </c>
      <c r="H41" s="187">
        <f>[1]!BasilRadata10[[#This Row],[1B. Barnehage:]]</f>
        <v>0</v>
      </c>
      <c r="I41" s="187">
        <f>[1]!BasilRadata10[[#This Row],[1B. Organisasjonsnummer:]]</f>
        <v>0</v>
      </c>
      <c r="J41" s="187">
        <f>[1]!BasilRadata10[[#This Row],[1C. Etablert drift(årstall):]]</f>
        <v>0</v>
      </c>
      <c r="K41" s="186">
        <f>[1]!BasilRadata10[[#This Row],[1D. Barnehagetype:]]</f>
        <v>0</v>
      </c>
      <c r="L41" s="187">
        <f>[1]!BasilRadata10[[#This Row],[2A. Barnehagens eier(Private eiere må fylle ut pkt.C):]]</f>
        <v>0</v>
      </c>
      <c r="M41" s="42">
        <f>[1]!BasilRadata10[[#This Row],[8E. Oppgi antall årsverk barnehagen har pensjonsforpliktelser for:]]</f>
        <v>0</v>
      </c>
      <c r="N41" s="11">
        <f>[1]!BasilRadata10[[#This Row],[HEQ
0-2]]</f>
        <v>0</v>
      </c>
      <c r="O41" s="11">
        <f>[1]!BasilRadata10[[#This Row],[HEQ
3-6]]</f>
        <v>0</v>
      </c>
    </row>
    <row r="42" spans="1:15" x14ac:dyDescent="0.25">
      <c r="A42" s="186">
        <f>[1]!BasilRadata10[[#This Row],[År]]</f>
        <v>0</v>
      </c>
      <c r="B42" s="187">
        <f>[1]!BasilRadata10[[#This Row],[1A. Kommunenr:]]</f>
        <v>0</v>
      </c>
      <c r="C42" s="186">
        <f>[1]!BasilRadata10[[#This Row],[1A. Kommune:]]</f>
        <v>0</v>
      </c>
      <c r="D42" s="186">
        <f>[1]!BasilRadata10[[#This Row],[1A. Bydelsnummer:]]</f>
        <v>0</v>
      </c>
      <c r="E42" s="186">
        <f>[1]!BasilRadata10[[#This Row],[1A. Bydelsnavn:]]</f>
        <v>0</v>
      </c>
      <c r="F42" s="186">
        <f>[1]!BasilRadata10[[#This Row],[1A. Fylkesnummer:]]</f>
        <v>0</v>
      </c>
      <c r="G42" s="186">
        <f>[1]!BasilRadata10[[#This Row],[1A. Fylkesnavn:]]</f>
        <v>0</v>
      </c>
      <c r="H42" s="187">
        <f>[1]!BasilRadata10[[#This Row],[1B. Barnehage:]]</f>
        <v>0</v>
      </c>
      <c r="I42" s="187">
        <f>[1]!BasilRadata10[[#This Row],[1B. Organisasjonsnummer:]]</f>
        <v>0</v>
      </c>
      <c r="J42" s="187">
        <f>[1]!BasilRadata10[[#This Row],[1C. Etablert drift(årstall):]]</f>
        <v>0</v>
      </c>
      <c r="K42" s="186">
        <f>[1]!BasilRadata10[[#This Row],[1D. Barnehagetype:]]</f>
        <v>0</v>
      </c>
      <c r="L42" s="187">
        <f>[1]!BasilRadata10[[#This Row],[2A. Barnehagens eier(Private eiere må fylle ut pkt.C):]]</f>
        <v>0</v>
      </c>
      <c r="M42" s="42">
        <f>[1]!BasilRadata10[[#This Row],[8E. Oppgi antall årsverk barnehagen har pensjonsforpliktelser for:]]</f>
        <v>0</v>
      </c>
      <c r="N42" s="11">
        <f>[1]!BasilRadata10[[#This Row],[HEQ
0-2]]</f>
        <v>0</v>
      </c>
      <c r="O42" s="11">
        <f>[1]!BasilRadata10[[#This Row],[HEQ
3-6]]</f>
        <v>0</v>
      </c>
    </row>
    <row r="43" spans="1:15" x14ac:dyDescent="0.25">
      <c r="A43" s="186">
        <f>[1]!BasilRadata10[[#This Row],[År]]</f>
        <v>0</v>
      </c>
      <c r="B43" s="187">
        <f>[1]!BasilRadata10[[#This Row],[1A. Kommunenr:]]</f>
        <v>0</v>
      </c>
      <c r="C43" s="186">
        <f>[1]!BasilRadata10[[#This Row],[1A. Kommune:]]</f>
        <v>0</v>
      </c>
      <c r="D43" s="186">
        <f>[1]!BasilRadata10[[#This Row],[1A. Bydelsnummer:]]</f>
        <v>0</v>
      </c>
      <c r="E43" s="186">
        <f>[1]!BasilRadata10[[#This Row],[1A. Bydelsnavn:]]</f>
        <v>0</v>
      </c>
      <c r="F43" s="186">
        <f>[1]!BasilRadata10[[#This Row],[1A. Fylkesnummer:]]</f>
        <v>0</v>
      </c>
      <c r="G43" s="186">
        <f>[1]!BasilRadata10[[#This Row],[1A. Fylkesnavn:]]</f>
        <v>0</v>
      </c>
      <c r="H43" s="187">
        <f>[1]!BasilRadata10[[#This Row],[1B. Barnehage:]]</f>
        <v>0</v>
      </c>
      <c r="I43" s="187">
        <f>[1]!BasilRadata10[[#This Row],[1B. Organisasjonsnummer:]]</f>
        <v>0</v>
      </c>
      <c r="J43" s="187">
        <f>[1]!BasilRadata10[[#This Row],[1C. Etablert drift(årstall):]]</f>
        <v>0</v>
      </c>
      <c r="K43" s="186">
        <f>[1]!BasilRadata10[[#This Row],[1D. Barnehagetype:]]</f>
        <v>0</v>
      </c>
      <c r="L43" s="187">
        <f>[1]!BasilRadata10[[#This Row],[2A. Barnehagens eier(Private eiere må fylle ut pkt.C):]]</f>
        <v>0</v>
      </c>
      <c r="M43" s="42">
        <f>[1]!BasilRadata10[[#This Row],[8E. Oppgi antall årsverk barnehagen har pensjonsforpliktelser for:]]</f>
        <v>0</v>
      </c>
      <c r="N43" s="11">
        <f>[1]!BasilRadata10[[#This Row],[HEQ
0-2]]</f>
        <v>0</v>
      </c>
      <c r="O43" s="11">
        <f>[1]!BasilRadata10[[#This Row],[HEQ
3-6]]</f>
        <v>0</v>
      </c>
    </row>
    <row r="44" spans="1:15" x14ac:dyDescent="0.25">
      <c r="A44" s="186">
        <f>[1]!BasilRadata10[[#This Row],[År]]</f>
        <v>0</v>
      </c>
      <c r="B44" s="187">
        <f>[1]!BasilRadata10[[#This Row],[1A. Kommunenr:]]</f>
        <v>0</v>
      </c>
      <c r="C44" s="186">
        <f>[1]!BasilRadata10[[#This Row],[1A. Kommune:]]</f>
        <v>0</v>
      </c>
      <c r="D44" s="186">
        <f>[1]!BasilRadata10[[#This Row],[1A. Bydelsnummer:]]</f>
        <v>0</v>
      </c>
      <c r="E44" s="186">
        <f>[1]!BasilRadata10[[#This Row],[1A. Bydelsnavn:]]</f>
        <v>0</v>
      </c>
      <c r="F44" s="186">
        <f>[1]!BasilRadata10[[#This Row],[1A. Fylkesnummer:]]</f>
        <v>0</v>
      </c>
      <c r="G44" s="186">
        <f>[1]!BasilRadata10[[#This Row],[1A. Fylkesnavn:]]</f>
        <v>0</v>
      </c>
      <c r="H44" s="187">
        <f>[1]!BasilRadata10[[#This Row],[1B. Barnehage:]]</f>
        <v>0</v>
      </c>
      <c r="I44" s="187">
        <f>[1]!BasilRadata10[[#This Row],[1B. Organisasjonsnummer:]]</f>
        <v>0</v>
      </c>
      <c r="J44" s="187">
        <f>[1]!BasilRadata10[[#This Row],[1C. Etablert drift(årstall):]]</f>
        <v>0</v>
      </c>
      <c r="K44" s="186">
        <f>[1]!BasilRadata10[[#This Row],[1D. Barnehagetype:]]</f>
        <v>0</v>
      </c>
      <c r="L44" s="187">
        <f>[1]!BasilRadata10[[#This Row],[2A. Barnehagens eier(Private eiere må fylle ut pkt.C):]]</f>
        <v>0</v>
      </c>
      <c r="M44" s="42">
        <f>[1]!BasilRadata10[[#This Row],[8E. Oppgi antall årsverk barnehagen har pensjonsforpliktelser for:]]</f>
        <v>0</v>
      </c>
      <c r="N44" s="11">
        <f>[1]!BasilRadata10[[#This Row],[HEQ
0-2]]</f>
        <v>0</v>
      </c>
      <c r="O44" s="11">
        <f>[1]!BasilRadata10[[#This Row],[HEQ
3-6]]</f>
        <v>0</v>
      </c>
    </row>
    <row r="45" spans="1:15" x14ac:dyDescent="0.25">
      <c r="A45" s="186">
        <f>[1]!BasilRadata10[[#This Row],[År]]</f>
        <v>0</v>
      </c>
      <c r="B45" s="187">
        <f>[1]!BasilRadata10[[#This Row],[1A. Kommunenr:]]</f>
        <v>0</v>
      </c>
      <c r="C45" s="186">
        <f>[1]!BasilRadata10[[#This Row],[1A. Kommune:]]</f>
        <v>0</v>
      </c>
      <c r="D45" s="186">
        <f>[1]!BasilRadata10[[#This Row],[1A. Bydelsnummer:]]</f>
        <v>0</v>
      </c>
      <c r="E45" s="186">
        <f>[1]!BasilRadata10[[#This Row],[1A. Bydelsnavn:]]</f>
        <v>0</v>
      </c>
      <c r="F45" s="186">
        <f>[1]!BasilRadata10[[#This Row],[1A. Fylkesnummer:]]</f>
        <v>0</v>
      </c>
      <c r="G45" s="186">
        <f>[1]!BasilRadata10[[#This Row],[1A. Fylkesnavn:]]</f>
        <v>0</v>
      </c>
      <c r="H45" s="187">
        <f>[1]!BasilRadata10[[#This Row],[1B. Barnehage:]]</f>
        <v>0</v>
      </c>
      <c r="I45" s="187">
        <f>[1]!BasilRadata10[[#This Row],[1B. Organisasjonsnummer:]]</f>
        <v>0</v>
      </c>
      <c r="J45" s="187">
        <f>[1]!BasilRadata10[[#This Row],[1C. Etablert drift(årstall):]]</f>
        <v>0</v>
      </c>
      <c r="K45" s="186">
        <f>[1]!BasilRadata10[[#This Row],[1D. Barnehagetype:]]</f>
        <v>0</v>
      </c>
      <c r="L45" s="187">
        <f>[1]!BasilRadata10[[#This Row],[2A. Barnehagens eier(Private eiere må fylle ut pkt.C):]]</f>
        <v>0</v>
      </c>
      <c r="M45" s="42">
        <f>[1]!BasilRadata10[[#This Row],[8E. Oppgi antall årsverk barnehagen har pensjonsforpliktelser for:]]</f>
        <v>0</v>
      </c>
      <c r="N45" s="11">
        <f>[1]!BasilRadata10[[#This Row],[HEQ
0-2]]</f>
        <v>0</v>
      </c>
      <c r="O45" s="11">
        <f>[1]!BasilRadata10[[#This Row],[HEQ
3-6]]</f>
        <v>0</v>
      </c>
    </row>
    <row r="46" spans="1:15" x14ac:dyDescent="0.25">
      <c r="A46" s="186">
        <f>[1]!BasilRadata10[[#This Row],[År]]</f>
        <v>0</v>
      </c>
      <c r="B46" s="187">
        <f>[1]!BasilRadata10[[#This Row],[1A. Kommunenr:]]</f>
        <v>0</v>
      </c>
      <c r="C46" s="186">
        <f>[1]!BasilRadata10[[#This Row],[1A. Kommune:]]</f>
        <v>0</v>
      </c>
      <c r="D46" s="186">
        <f>[1]!BasilRadata10[[#This Row],[1A. Bydelsnummer:]]</f>
        <v>0</v>
      </c>
      <c r="E46" s="186">
        <f>[1]!BasilRadata10[[#This Row],[1A. Bydelsnavn:]]</f>
        <v>0</v>
      </c>
      <c r="F46" s="186">
        <f>[1]!BasilRadata10[[#This Row],[1A. Fylkesnummer:]]</f>
        <v>0</v>
      </c>
      <c r="G46" s="186">
        <f>[1]!BasilRadata10[[#This Row],[1A. Fylkesnavn:]]</f>
        <v>0</v>
      </c>
      <c r="H46" s="187">
        <f>[1]!BasilRadata10[[#This Row],[1B. Barnehage:]]</f>
        <v>0</v>
      </c>
      <c r="I46" s="187">
        <f>[1]!BasilRadata10[[#This Row],[1B. Organisasjonsnummer:]]</f>
        <v>0</v>
      </c>
      <c r="J46" s="187">
        <f>[1]!BasilRadata10[[#This Row],[1C. Etablert drift(årstall):]]</f>
        <v>0</v>
      </c>
      <c r="K46" s="186">
        <f>[1]!BasilRadata10[[#This Row],[1D. Barnehagetype:]]</f>
        <v>0</v>
      </c>
      <c r="L46" s="187">
        <f>[1]!BasilRadata10[[#This Row],[2A. Barnehagens eier(Private eiere må fylle ut pkt.C):]]</f>
        <v>0</v>
      </c>
      <c r="M46" s="42">
        <f>[1]!BasilRadata10[[#This Row],[8E. Oppgi antall årsverk barnehagen har pensjonsforpliktelser for:]]</f>
        <v>0</v>
      </c>
      <c r="N46" s="11">
        <f>[1]!BasilRadata10[[#This Row],[HEQ
0-2]]</f>
        <v>0</v>
      </c>
      <c r="O46" s="11">
        <f>[1]!BasilRadata10[[#This Row],[HEQ
3-6]]</f>
        <v>0</v>
      </c>
    </row>
    <row r="47" spans="1:15" x14ac:dyDescent="0.25">
      <c r="A47" s="186">
        <f>[1]!BasilRadata10[[#This Row],[År]]</f>
        <v>0</v>
      </c>
      <c r="B47" s="187">
        <f>[1]!BasilRadata10[[#This Row],[1A. Kommunenr:]]</f>
        <v>0</v>
      </c>
      <c r="C47" s="186">
        <f>[1]!BasilRadata10[[#This Row],[1A. Kommune:]]</f>
        <v>0</v>
      </c>
      <c r="D47" s="186">
        <f>[1]!BasilRadata10[[#This Row],[1A. Bydelsnummer:]]</f>
        <v>0</v>
      </c>
      <c r="E47" s="186">
        <f>[1]!BasilRadata10[[#This Row],[1A. Bydelsnavn:]]</f>
        <v>0</v>
      </c>
      <c r="F47" s="186">
        <f>[1]!BasilRadata10[[#This Row],[1A. Fylkesnummer:]]</f>
        <v>0</v>
      </c>
      <c r="G47" s="186">
        <f>[1]!BasilRadata10[[#This Row],[1A. Fylkesnavn:]]</f>
        <v>0</v>
      </c>
      <c r="H47" s="187">
        <f>[1]!BasilRadata10[[#This Row],[1B. Barnehage:]]</f>
        <v>0</v>
      </c>
      <c r="I47" s="187">
        <f>[1]!BasilRadata10[[#This Row],[1B. Organisasjonsnummer:]]</f>
        <v>0</v>
      </c>
      <c r="J47" s="187">
        <f>[1]!BasilRadata10[[#This Row],[1C. Etablert drift(årstall):]]</f>
        <v>0</v>
      </c>
      <c r="K47" s="186">
        <f>[1]!BasilRadata10[[#This Row],[1D. Barnehagetype:]]</f>
        <v>0</v>
      </c>
      <c r="L47" s="187">
        <f>[1]!BasilRadata10[[#This Row],[2A. Barnehagens eier(Private eiere må fylle ut pkt.C):]]</f>
        <v>0</v>
      </c>
      <c r="M47" s="42">
        <f>[1]!BasilRadata10[[#This Row],[8E. Oppgi antall årsverk barnehagen har pensjonsforpliktelser for:]]</f>
        <v>0</v>
      </c>
      <c r="N47" s="11">
        <f>[1]!BasilRadata10[[#This Row],[HEQ
0-2]]</f>
        <v>0</v>
      </c>
      <c r="O47" s="11">
        <f>[1]!BasilRadata10[[#This Row],[HEQ
3-6]]</f>
        <v>0</v>
      </c>
    </row>
    <row r="48" spans="1:15" x14ac:dyDescent="0.25">
      <c r="A48" s="186">
        <f>[1]!BasilRadata10[[#This Row],[År]]</f>
        <v>0</v>
      </c>
      <c r="B48" s="187">
        <f>[1]!BasilRadata10[[#This Row],[1A. Kommunenr:]]</f>
        <v>0</v>
      </c>
      <c r="C48" s="186">
        <f>[1]!BasilRadata10[[#This Row],[1A. Kommune:]]</f>
        <v>0</v>
      </c>
      <c r="D48" s="186">
        <f>[1]!BasilRadata10[[#This Row],[1A. Bydelsnummer:]]</f>
        <v>0</v>
      </c>
      <c r="E48" s="186">
        <f>[1]!BasilRadata10[[#This Row],[1A. Bydelsnavn:]]</f>
        <v>0</v>
      </c>
      <c r="F48" s="186">
        <f>[1]!BasilRadata10[[#This Row],[1A. Fylkesnummer:]]</f>
        <v>0</v>
      </c>
      <c r="G48" s="186">
        <f>[1]!BasilRadata10[[#This Row],[1A. Fylkesnavn:]]</f>
        <v>0</v>
      </c>
      <c r="H48" s="187">
        <f>[1]!BasilRadata10[[#This Row],[1B. Barnehage:]]</f>
        <v>0</v>
      </c>
      <c r="I48" s="187">
        <f>[1]!BasilRadata10[[#This Row],[1B. Organisasjonsnummer:]]</f>
        <v>0</v>
      </c>
      <c r="J48" s="187">
        <f>[1]!BasilRadata10[[#This Row],[1C. Etablert drift(årstall):]]</f>
        <v>0</v>
      </c>
      <c r="K48" s="186">
        <f>[1]!BasilRadata10[[#This Row],[1D. Barnehagetype:]]</f>
        <v>0</v>
      </c>
      <c r="L48" s="187">
        <f>[1]!BasilRadata10[[#This Row],[2A. Barnehagens eier(Private eiere må fylle ut pkt.C):]]</f>
        <v>0</v>
      </c>
      <c r="M48" s="42">
        <f>[1]!BasilRadata10[[#This Row],[8E. Oppgi antall årsverk barnehagen har pensjonsforpliktelser for:]]</f>
        <v>0</v>
      </c>
      <c r="N48" s="11">
        <f>[1]!BasilRadata10[[#This Row],[HEQ
0-2]]</f>
        <v>0</v>
      </c>
      <c r="O48" s="11">
        <f>[1]!BasilRadata10[[#This Row],[HEQ
3-6]]</f>
        <v>0</v>
      </c>
    </row>
    <row r="49" spans="1:15" x14ac:dyDescent="0.25">
      <c r="A49" s="186">
        <f>[1]!BasilRadata10[[#This Row],[År]]</f>
        <v>0</v>
      </c>
      <c r="B49" s="187">
        <f>[1]!BasilRadata10[[#This Row],[1A. Kommunenr:]]</f>
        <v>0</v>
      </c>
      <c r="C49" s="186">
        <f>[1]!BasilRadata10[[#This Row],[1A. Kommune:]]</f>
        <v>0</v>
      </c>
      <c r="D49" s="186">
        <f>[1]!BasilRadata10[[#This Row],[1A. Bydelsnummer:]]</f>
        <v>0</v>
      </c>
      <c r="E49" s="186">
        <f>[1]!BasilRadata10[[#This Row],[1A. Bydelsnavn:]]</f>
        <v>0</v>
      </c>
      <c r="F49" s="186">
        <f>[1]!BasilRadata10[[#This Row],[1A. Fylkesnummer:]]</f>
        <v>0</v>
      </c>
      <c r="G49" s="186">
        <f>[1]!BasilRadata10[[#This Row],[1A. Fylkesnavn:]]</f>
        <v>0</v>
      </c>
      <c r="H49" s="187">
        <f>[1]!BasilRadata10[[#This Row],[1B. Barnehage:]]</f>
        <v>0</v>
      </c>
      <c r="I49" s="187">
        <f>[1]!BasilRadata10[[#This Row],[1B. Organisasjonsnummer:]]</f>
        <v>0</v>
      </c>
      <c r="J49" s="187">
        <f>[1]!BasilRadata10[[#This Row],[1C. Etablert drift(årstall):]]</f>
        <v>0</v>
      </c>
      <c r="K49" s="186">
        <f>[1]!BasilRadata10[[#This Row],[1D. Barnehagetype:]]</f>
        <v>0</v>
      </c>
      <c r="L49" s="187">
        <f>[1]!BasilRadata10[[#This Row],[2A. Barnehagens eier(Private eiere må fylle ut pkt.C):]]</f>
        <v>0</v>
      </c>
      <c r="M49" s="42">
        <f>[1]!BasilRadata10[[#This Row],[8E. Oppgi antall årsverk barnehagen har pensjonsforpliktelser for:]]</f>
        <v>0</v>
      </c>
      <c r="N49" s="11">
        <f>[1]!BasilRadata10[[#This Row],[HEQ
0-2]]</f>
        <v>0</v>
      </c>
      <c r="O49" s="11">
        <f>[1]!BasilRadata10[[#This Row],[HEQ
3-6]]</f>
        <v>0</v>
      </c>
    </row>
    <row r="50" spans="1:15" x14ac:dyDescent="0.25">
      <c r="A50" s="186">
        <f>[1]!BasilRadata10[[#This Row],[År]]</f>
        <v>0</v>
      </c>
      <c r="B50" s="187">
        <f>[1]!BasilRadata10[[#This Row],[1A. Kommunenr:]]</f>
        <v>0</v>
      </c>
      <c r="C50" s="186">
        <f>[1]!BasilRadata10[[#This Row],[1A. Kommune:]]</f>
        <v>0</v>
      </c>
      <c r="D50" s="186">
        <f>[1]!BasilRadata10[[#This Row],[1A. Bydelsnummer:]]</f>
        <v>0</v>
      </c>
      <c r="E50" s="186">
        <f>[1]!BasilRadata10[[#This Row],[1A. Bydelsnavn:]]</f>
        <v>0</v>
      </c>
      <c r="F50" s="186">
        <f>[1]!BasilRadata10[[#This Row],[1A. Fylkesnummer:]]</f>
        <v>0</v>
      </c>
      <c r="G50" s="186">
        <f>[1]!BasilRadata10[[#This Row],[1A. Fylkesnavn:]]</f>
        <v>0</v>
      </c>
      <c r="H50" s="187">
        <f>[1]!BasilRadata10[[#This Row],[1B. Barnehage:]]</f>
        <v>0</v>
      </c>
      <c r="I50" s="187">
        <f>[1]!BasilRadata10[[#This Row],[1B. Organisasjonsnummer:]]</f>
        <v>0</v>
      </c>
      <c r="J50" s="187">
        <f>[1]!BasilRadata10[[#This Row],[1C. Etablert drift(årstall):]]</f>
        <v>0</v>
      </c>
      <c r="K50" s="186">
        <f>[1]!BasilRadata10[[#This Row],[1D. Barnehagetype:]]</f>
        <v>0</v>
      </c>
      <c r="L50" s="187">
        <f>[1]!BasilRadata10[[#This Row],[2A. Barnehagens eier(Private eiere må fylle ut pkt.C):]]</f>
        <v>0</v>
      </c>
      <c r="M50" s="42">
        <f>[1]!BasilRadata10[[#This Row],[8E. Oppgi antall årsverk barnehagen har pensjonsforpliktelser for:]]</f>
        <v>0</v>
      </c>
      <c r="N50" s="11">
        <f>[1]!BasilRadata10[[#This Row],[HEQ
0-2]]</f>
        <v>0</v>
      </c>
      <c r="O50" s="11">
        <f>[1]!BasilRadata10[[#This Row],[HEQ
3-6]]</f>
        <v>0</v>
      </c>
    </row>
    <row r="51" spans="1:15" x14ac:dyDescent="0.25">
      <c r="A51" s="186">
        <f>[1]!BasilRadata10[[#This Row],[År]]</f>
        <v>0</v>
      </c>
      <c r="B51" s="187">
        <f>[1]!BasilRadata10[[#This Row],[1A. Kommunenr:]]</f>
        <v>0</v>
      </c>
      <c r="C51" s="186">
        <f>[1]!BasilRadata10[[#This Row],[1A. Kommune:]]</f>
        <v>0</v>
      </c>
      <c r="D51" s="186">
        <f>[1]!BasilRadata10[[#This Row],[1A. Bydelsnummer:]]</f>
        <v>0</v>
      </c>
      <c r="E51" s="186">
        <f>[1]!BasilRadata10[[#This Row],[1A. Bydelsnavn:]]</f>
        <v>0</v>
      </c>
      <c r="F51" s="186">
        <f>[1]!BasilRadata10[[#This Row],[1A. Fylkesnummer:]]</f>
        <v>0</v>
      </c>
      <c r="G51" s="186">
        <f>[1]!BasilRadata10[[#This Row],[1A. Fylkesnavn:]]</f>
        <v>0</v>
      </c>
      <c r="H51" s="187">
        <f>[1]!BasilRadata10[[#This Row],[1B. Barnehage:]]</f>
        <v>0</v>
      </c>
      <c r="I51" s="187">
        <f>[1]!BasilRadata10[[#This Row],[1B. Organisasjonsnummer:]]</f>
        <v>0</v>
      </c>
      <c r="J51" s="187">
        <f>[1]!BasilRadata10[[#This Row],[1C. Etablert drift(årstall):]]</f>
        <v>0</v>
      </c>
      <c r="K51" s="186">
        <f>[1]!BasilRadata10[[#This Row],[1D. Barnehagetype:]]</f>
        <v>0</v>
      </c>
      <c r="L51" s="187">
        <f>[1]!BasilRadata10[[#This Row],[2A. Barnehagens eier(Private eiere må fylle ut pkt.C):]]</f>
        <v>0</v>
      </c>
      <c r="M51" s="42">
        <f>[1]!BasilRadata10[[#This Row],[8E. Oppgi antall årsverk barnehagen har pensjonsforpliktelser for:]]</f>
        <v>0</v>
      </c>
      <c r="N51" s="11">
        <f>[1]!BasilRadata10[[#This Row],[HEQ
0-2]]</f>
        <v>0</v>
      </c>
      <c r="O51" s="11">
        <f>[1]!BasilRadata10[[#This Row],[HEQ
3-6]]</f>
        <v>0</v>
      </c>
    </row>
    <row r="52" spans="1:15" x14ac:dyDescent="0.25">
      <c r="A52" s="186">
        <f>[1]!BasilRadata10[[#This Row],[År]]</f>
        <v>0</v>
      </c>
      <c r="B52" s="187">
        <f>[1]!BasilRadata10[[#This Row],[1A. Kommunenr:]]</f>
        <v>0</v>
      </c>
      <c r="C52" s="186">
        <f>[1]!BasilRadata10[[#This Row],[1A. Kommune:]]</f>
        <v>0</v>
      </c>
      <c r="D52" s="186">
        <f>[1]!BasilRadata10[[#This Row],[1A. Bydelsnummer:]]</f>
        <v>0</v>
      </c>
      <c r="E52" s="186">
        <f>[1]!BasilRadata10[[#This Row],[1A. Bydelsnavn:]]</f>
        <v>0</v>
      </c>
      <c r="F52" s="186">
        <f>[1]!BasilRadata10[[#This Row],[1A. Fylkesnummer:]]</f>
        <v>0</v>
      </c>
      <c r="G52" s="186">
        <f>[1]!BasilRadata10[[#This Row],[1A. Fylkesnavn:]]</f>
        <v>0</v>
      </c>
      <c r="H52" s="187">
        <f>[1]!BasilRadata10[[#This Row],[1B. Barnehage:]]</f>
        <v>0</v>
      </c>
      <c r="I52" s="187">
        <f>[1]!BasilRadata10[[#This Row],[1B. Organisasjonsnummer:]]</f>
        <v>0</v>
      </c>
      <c r="J52" s="187">
        <f>[1]!BasilRadata10[[#This Row],[1C. Etablert drift(årstall):]]</f>
        <v>0</v>
      </c>
      <c r="K52" s="186">
        <f>[1]!BasilRadata10[[#This Row],[1D. Barnehagetype:]]</f>
        <v>0</v>
      </c>
      <c r="L52" s="187">
        <f>[1]!BasilRadata10[[#This Row],[2A. Barnehagens eier(Private eiere må fylle ut pkt.C):]]</f>
        <v>0</v>
      </c>
      <c r="M52" s="42">
        <f>[1]!BasilRadata10[[#This Row],[8E. Oppgi antall årsverk barnehagen har pensjonsforpliktelser for:]]</f>
        <v>0</v>
      </c>
      <c r="N52" s="11">
        <f>[1]!BasilRadata10[[#This Row],[HEQ
0-2]]</f>
        <v>0</v>
      </c>
      <c r="O52" s="11">
        <f>[1]!BasilRadata10[[#This Row],[HEQ
3-6]]</f>
        <v>0</v>
      </c>
    </row>
    <row r="53" spans="1:15" x14ac:dyDescent="0.25">
      <c r="A53" s="186">
        <f>[1]!BasilRadata10[[#This Row],[År]]</f>
        <v>0</v>
      </c>
      <c r="B53" s="187">
        <f>[1]!BasilRadata10[[#This Row],[1A. Kommunenr:]]</f>
        <v>0</v>
      </c>
      <c r="C53" s="186">
        <f>[1]!BasilRadata10[[#This Row],[1A. Kommune:]]</f>
        <v>0</v>
      </c>
      <c r="D53" s="186">
        <f>[1]!BasilRadata10[[#This Row],[1A. Bydelsnummer:]]</f>
        <v>0</v>
      </c>
      <c r="E53" s="186">
        <f>[1]!BasilRadata10[[#This Row],[1A. Bydelsnavn:]]</f>
        <v>0</v>
      </c>
      <c r="F53" s="186">
        <f>[1]!BasilRadata10[[#This Row],[1A. Fylkesnummer:]]</f>
        <v>0</v>
      </c>
      <c r="G53" s="186">
        <f>[1]!BasilRadata10[[#This Row],[1A. Fylkesnavn:]]</f>
        <v>0</v>
      </c>
      <c r="H53" s="187">
        <f>[1]!BasilRadata10[[#This Row],[1B. Barnehage:]]</f>
        <v>0</v>
      </c>
      <c r="I53" s="187">
        <f>[1]!BasilRadata10[[#This Row],[1B. Organisasjonsnummer:]]</f>
        <v>0</v>
      </c>
      <c r="J53" s="187">
        <f>[1]!BasilRadata10[[#This Row],[1C. Etablert drift(årstall):]]</f>
        <v>0</v>
      </c>
      <c r="K53" s="186">
        <f>[1]!BasilRadata10[[#This Row],[1D. Barnehagetype:]]</f>
        <v>0</v>
      </c>
      <c r="L53" s="187">
        <f>[1]!BasilRadata10[[#This Row],[2A. Barnehagens eier(Private eiere må fylle ut pkt.C):]]</f>
        <v>0</v>
      </c>
      <c r="M53" s="42">
        <f>[1]!BasilRadata10[[#This Row],[8E. Oppgi antall årsverk barnehagen har pensjonsforpliktelser for:]]</f>
        <v>0</v>
      </c>
      <c r="N53" s="11">
        <f>[1]!BasilRadata10[[#This Row],[HEQ
0-2]]</f>
        <v>0</v>
      </c>
      <c r="O53" s="11">
        <f>[1]!BasilRadata10[[#This Row],[HEQ
3-6]]</f>
        <v>0</v>
      </c>
    </row>
    <row r="54" spans="1:15" x14ac:dyDescent="0.25">
      <c r="A54" s="186">
        <f>[1]!BasilRadata10[[#This Row],[År]]</f>
        <v>0</v>
      </c>
      <c r="B54" s="187">
        <f>[1]!BasilRadata10[[#This Row],[1A. Kommunenr:]]</f>
        <v>0</v>
      </c>
      <c r="C54" s="186">
        <f>[1]!BasilRadata10[[#This Row],[1A. Kommune:]]</f>
        <v>0</v>
      </c>
      <c r="D54" s="186">
        <f>[1]!BasilRadata10[[#This Row],[1A. Bydelsnummer:]]</f>
        <v>0</v>
      </c>
      <c r="E54" s="186">
        <f>[1]!BasilRadata10[[#This Row],[1A. Bydelsnavn:]]</f>
        <v>0</v>
      </c>
      <c r="F54" s="186">
        <f>[1]!BasilRadata10[[#This Row],[1A. Fylkesnummer:]]</f>
        <v>0</v>
      </c>
      <c r="G54" s="186">
        <f>[1]!BasilRadata10[[#This Row],[1A. Fylkesnavn:]]</f>
        <v>0</v>
      </c>
      <c r="H54" s="187">
        <f>[1]!BasilRadata10[[#This Row],[1B. Barnehage:]]</f>
        <v>0</v>
      </c>
      <c r="I54" s="187">
        <f>[1]!BasilRadata10[[#This Row],[1B. Organisasjonsnummer:]]</f>
        <v>0</v>
      </c>
      <c r="J54" s="187">
        <f>[1]!BasilRadata10[[#This Row],[1C. Etablert drift(årstall):]]</f>
        <v>0</v>
      </c>
      <c r="K54" s="186">
        <f>[1]!BasilRadata10[[#This Row],[1D. Barnehagetype:]]</f>
        <v>0</v>
      </c>
      <c r="L54" s="187">
        <f>[1]!BasilRadata10[[#This Row],[2A. Barnehagens eier(Private eiere må fylle ut pkt.C):]]</f>
        <v>0</v>
      </c>
      <c r="M54" s="42">
        <f>[1]!BasilRadata10[[#This Row],[8E. Oppgi antall årsverk barnehagen har pensjonsforpliktelser for:]]</f>
        <v>0</v>
      </c>
      <c r="N54" s="11">
        <f>[1]!BasilRadata10[[#This Row],[HEQ
0-2]]</f>
        <v>0</v>
      </c>
      <c r="O54" s="11">
        <f>[1]!BasilRadata10[[#This Row],[HEQ
3-6]]</f>
        <v>0</v>
      </c>
    </row>
    <row r="55" spans="1:15" x14ac:dyDescent="0.25">
      <c r="A55" s="186">
        <f>[1]!BasilRadata10[[#This Row],[År]]</f>
        <v>0</v>
      </c>
      <c r="B55" s="187">
        <f>[1]!BasilRadata10[[#This Row],[1A. Kommunenr:]]</f>
        <v>0</v>
      </c>
      <c r="C55" s="186">
        <f>[1]!BasilRadata10[[#This Row],[1A. Kommune:]]</f>
        <v>0</v>
      </c>
      <c r="D55" s="186">
        <f>[1]!BasilRadata10[[#This Row],[1A. Bydelsnummer:]]</f>
        <v>0</v>
      </c>
      <c r="E55" s="186">
        <f>[1]!BasilRadata10[[#This Row],[1A. Bydelsnavn:]]</f>
        <v>0</v>
      </c>
      <c r="F55" s="186">
        <f>[1]!BasilRadata10[[#This Row],[1A. Fylkesnummer:]]</f>
        <v>0</v>
      </c>
      <c r="G55" s="186">
        <f>[1]!BasilRadata10[[#This Row],[1A. Fylkesnavn:]]</f>
        <v>0</v>
      </c>
      <c r="H55" s="187">
        <f>[1]!BasilRadata10[[#This Row],[1B. Barnehage:]]</f>
        <v>0</v>
      </c>
      <c r="I55" s="187">
        <f>[1]!BasilRadata10[[#This Row],[1B. Organisasjonsnummer:]]</f>
        <v>0</v>
      </c>
      <c r="J55" s="187">
        <f>[1]!BasilRadata10[[#This Row],[1C. Etablert drift(årstall):]]</f>
        <v>0</v>
      </c>
      <c r="K55" s="186">
        <f>[1]!BasilRadata10[[#This Row],[1D. Barnehagetype:]]</f>
        <v>0</v>
      </c>
      <c r="L55" s="187">
        <f>[1]!BasilRadata10[[#This Row],[2A. Barnehagens eier(Private eiere må fylle ut pkt.C):]]</f>
        <v>0</v>
      </c>
      <c r="M55" s="42">
        <f>[1]!BasilRadata10[[#This Row],[8E. Oppgi antall årsverk barnehagen har pensjonsforpliktelser for:]]</f>
        <v>0</v>
      </c>
      <c r="N55" s="11">
        <f>[1]!BasilRadata10[[#This Row],[HEQ
0-2]]</f>
        <v>0</v>
      </c>
      <c r="O55" s="11">
        <f>[1]!BasilRadata10[[#This Row],[HEQ
3-6]]</f>
        <v>0</v>
      </c>
    </row>
    <row r="56" spans="1:15" x14ac:dyDescent="0.25">
      <c r="A56" s="186">
        <f>[1]!BasilRadata10[[#This Row],[År]]</f>
        <v>0</v>
      </c>
      <c r="B56" s="187">
        <f>[1]!BasilRadata10[[#This Row],[1A. Kommunenr:]]</f>
        <v>0</v>
      </c>
      <c r="C56" s="186">
        <f>[1]!BasilRadata10[[#This Row],[1A. Kommune:]]</f>
        <v>0</v>
      </c>
      <c r="D56" s="186">
        <f>[1]!BasilRadata10[[#This Row],[1A. Bydelsnummer:]]</f>
        <v>0</v>
      </c>
      <c r="E56" s="186">
        <f>[1]!BasilRadata10[[#This Row],[1A. Bydelsnavn:]]</f>
        <v>0</v>
      </c>
      <c r="F56" s="186">
        <f>[1]!BasilRadata10[[#This Row],[1A. Fylkesnummer:]]</f>
        <v>0</v>
      </c>
      <c r="G56" s="186">
        <f>[1]!BasilRadata10[[#This Row],[1A. Fylkesnavn:]]</f>
        <v>0</v>
      </c>
      <c r="H56" s="187">
        <f>[1]!BasilRadata10[[#This Row],[1B. Barnehage:]]</f>
        <v>0</v>
      </c>
      <c r="I56" s="187">
        <f>[1]!BasilRadata10[[#This Row],[1B. Organisasjonsnummer:]]</f>
        <v>0</v>
      </c>
      <c r="J56" s="187">
        <f>[1]!BasilRadata10[[#This Row],[1C. Etablert drift(årstall):]]</f>
        <v>0</v>
      </c>
      <c r="K56" s="186">
        <f>[1]!BasilRadata10[[#This Row],[1D. Barnehagetype:]]</f>
        <v>0</v>
      </c>
      <c r="L56" s="187">
        <f>[1]!BasilRadata10[[#This Row],[2A. Barnehagens eier(Private eiere må fylle ut pkt.C):]]</f>
        <v>0</v>
      </c>
      <c r="M56" s="42">
        <f>[1]!BasilRadata10[[#This Row],[8E. Oppgi antall årsverk barnehagen har pensjonsforpliktelser for:]]</f>
        <v>0</v>
      </c>
      <c r="N56" s="11">
        <f>[1]!BasilRadata10[[#This Row],[HEQ
0-2]]</f>
        <v>0</v>
      </c>
      <c r="O56" s="11">
        <f>[1]!BasilRadata10[[#This Row],[HEQ
3-6]]</f>
        <v>0</v>
      </c>
    </row>
    <row r="57" spans="1:15" x14ac:dyDescent="0.25">
      <c r="A57" s="186">
        <f>[1]!BasilRadata10[[#This Row],[År]]</f>
        <v>0</v>
      </c>
      <c r="B57" s="187">
        <f>[1]!BasilRadata10[[#This Row],[1A. Kommunenr:]]</f>
        <v>0</v>
      </c>
      <c r="C57" s="186">
        <f>[1]!BasilRadata10[[#This Row],[1A. Kommune:]]</f>
        <v>0</v>
      </c>
      <c r="D57" s="186">
        <f>[1]!BasilRadata10[[#This Row],[1A. Bydelsnummer:]]</f>
        <v>0</v>
      </c>
      <c r="E57" s="186">
        <f>[1]!BasilRadata10[[#This Row],[1A. Bydelsnavn:]]</f>
        <v>0</v>
      </c>
      <c r="F57" s="186">
        <f>[1]!BasilRadata10[[#This Row],[1A. Fylkesnummer:]]</f>
        <v>0</v>
      </c>
      <c r="G57" s="186">
        <f>[1]!BasilRadata10[[#This Row],[1A. Fylkesnavn:]]</f>
        <v>0</v>
      </c>
      <c r="H57" s="187">
        <f>[1]!BasilRadata10[[#This Row],[1B. Barnehage:]]</f>
        <v>0</v>
      </c>
      <c r="I57" s="187">
        <f>[1]!BasilRadata10[[#This Row],[1B. Organisasjonsnummer:]]</f>
        <v>0</v>
      </c>
      <c r="J57" s="187">
        <f>[1]!BasilRadata10[[#This Row],[1C. Etablert drift(årstall):]]</f>
        <v>0</v>
      </c>
      <c r="K57" s="186">
        <f>[1]!BasilRadata10[[#This Row],[1D. Barnehagetype:]]</f>
        <v>0</v>
      </c>
      <c r="L57" s="187">
        <f>[1]!BasilRadata10[[#This Row],[2A. Barnehagens eier(Private eiere må fylle ut pkt.C):]]</f>
        <v>0</v>
      </c>
      <c r="M57" s="42">
        <f>[1]!BasilRadata10[[#This Row],[8E. Oppgi antall årsverk barnehagen har pensjonsforpliktelser for:]]</f>
        <v>0</v>
      </c>
      <c r="N57" s="11">
        <f>[1]!BasilRadata10[[#This Row],[HEQ
0-2]]</f>
        <v>0</v>
      </c>
      <c r="O57" s="11">
        <f>[1]!BasilRadata10[[#This Row],[HEQ
3-6]]</f>
        <v>0</v>
      </c>
    </row>
    <row r="58" spans="1:15" x14ac:dyDescent="0.25">
      <c r="A58" s="186">
        <f>[1]!BasilRadata10[[#This Row],[År]]</f>
        <v>0</v>
      </c>
      <c r="B58" s="187">
        <f>[1]!BasilRadata10[[#This Row],[1A. Kommunenr:]]</f>
        <v>0</v>
      </c>
      <c r="C58" s="186">
        <f>[1]!BasilRadata10[[#This Row],[1A. Kommune:]]</f>
        <v>0</v>
      </c>
      <c r="D58" s="186">
        <f>[1]!BasilRadata10[[#This Row],[1A. Bydelsnummer:]]</f>
        <v>0</v>
      </c>
      <c r="E58" s="186">
        <f>[1]!BasilRadata10[[#This Row],[1A. Bydelsnavn:]]</f>
        <v>0</v>
      </c>
      <c r="F58" s="186">
        <f>[1]!BasilRadata10[[#This Row],[1A. Fylkesnummer:]]</f>
        <v>0</v>
      </c>
      <c r="G58" s="186">
        <f>[1]!BasilRadata10[[#This Row],[1A. Fylkesnavn:]]</f>
        <v>0</v>
      </c>
      <c r="H58" s="187">
        <f>[1]!BasilRadata10[[#This Row],[1B. Barnehage:]]</f>
        <v>0</v>
      </c>
      <c r="I58" s="187">
        <f>[1]!BasilRadata10[[#This Row],[1B. Organisasjonsnummer:]]</f>
        <v>0</v>
      </c>
      <c r="J58" s="187">
        <f>[1]!BasilRadata10[[#This Row],[1C. Etablert drift(årstall):]]</f>
        <v>0</v>
      </c>
      <c r="K58" s="186">
        <f>[1]!BasilRadata10[[#This Row],[1D. Barnehagetype:]]</f>
        <v>0</v>
      </c>
      <c r="L58" s="187">
        <f>[1]!BasilRadata10[[#This Row],[2A. Barnehagens eier(Private eiere må fylle ut pkt.C):]]</f>
        <v>0</v>
      </c>
      <c r="M58" s="42">
        <f>[1]!BasilRadata10[[#This Row],[8E. Oppgi antall årsverk barnehagen har pensjonsforpliktelser for:]]</f>
        <v>0</v>
      </c>
      <c r="N58" s="11">
        <f>[1]!BasilRadata10[[#This Row],[HEQ
0-2]]</f>
        <v>0</v>
      </c>
      <c r="O58" s="11">
        <f>[1]!BasilRadata10[[#This Row],[HEQ
3-6]]</f>
        <v>0</v>
      </c>
    </row>
    <row r="59" spans="1:15" x14ac:dyDescent="0.25">
      <c r="A59" s="186">
        <f>[1]!BasilRadata10[[#This Row],[År]]</f>
        <v>0</v>
      </c>
      <c r="B59" s="187">
        <f>[1]!BasilRadata10[[#This Row],[1A. Kommunenr:]]</f>
        <v>0</v>
      </c>
      <c r="C59" s="186">
        <f>[1]!BasilRadata10[[#This Row],[1A. Kommune:]]</f>
        <v>0</v>
      </c>
      <c r="D59" s="186">
        <f>[1]!BasilRadata10[[#This Row],[1A. Bydelsnummer:]]</f>
        <v>0</v>
      </c>
      <c r="E59" s="186">
        <f>[1]!BasilRadata10[[#This Row],[1A. Bydelsnavn:]]</f>
        <v>0</v>
      </c>
      <c r="F59" s="186">
        <f>[1]!BasilRadata10[[#This Row],[1A. Fylkesnummer:]]</f>
        <v>0</v>
      </c>
      <c r="G59" s="186">
        <f>[1]!BasilRadata10[[#This Row],[1A. Fylkesnavn:]]</f>
        <v>0</v>
      </c>
      <c r="H59" s="187">
        <f>[1]!BasilRadata10[[#This Row],[1B. Barnehage:]]</f>
        <v>0</v>
      </c>
      <c r="I59" s="187">
        <f>[1]!BasilRadata10[[#This Row],[1B. Organisasjonsnummer:]]</f>
        <v>0</v>
      </c>
      <c r="J59" s="187">
        <f>[1]!BasilRadata10[[#This Row],[1C. Etablert drift(årstall):]]</f>
        <v>0</v>
      </c>
      <c r="K59" s="186">
        <f>[1]!BasilRadata10[[#This Row],[1D. Barnehagetype:]]</f>
        <v>0</v>
      </c>
      <c r="L59" s="187">
        <f>[1]!BasilRadata10[[#This Row],[2A. Barnehagens eier(Private eiere må fylle ut pkt.C):]]</f>
        <v>0</v>
      </c>
      <c r="M59" s="42">
        <f>[1]!BasilRadata10[[#This Row],[8E. Oppgi antall årsverk barnehagen har pensjonsforpliktelser for:]]</f>
        <v>0</v>
      </c>
      <c r="N59" s="11">
        <f>[1]!BasilRadata10[[#This Row],[HEQ
0-2]]</f>
        <v>0</v>
      </c>
      <c r="O59" s="11">
        <f>[1]!BasilRadata10[[#This Row],[HEQ
3-6]]</f>
        <v>0</v>
      </c>
    </row>
    <row r="60" spans="1:15" x14ac:dyDescent="0.25">
      <c r="A60" s="186">
        <f>[1]!BasilRadata10[[#This Row],[År]]</f>
        <v>0</v>
      </c>
      <c r="B60" s="187">
        <f>[1]!BasilRadata10[[#This Row],[1A. Kommunenr:]]</f>
        <v>0</v>
      </c>
      <c r="C60" s="186">
        <f>[1]!BasilRadata10[[#This Row],[1A. Kommune:]]</f>
        <v>0</v>
      </c>
      <c r="D60" s="186">
        <f>[1]!BasilRadata10[[#This Row],[1A. Bydelsnummer:]]</f>
        <v>0</v>
      </c>
      <c r="E60" s="186">
        <f>[1]!BasilRadata10[[#This Row],[1A. Bydelsnavn:]]</f>
        <v>0</v>
      </c>
      <c r="F60" s="186">
        <f>[1]!BasilRadata10[[#This Row],[1A. Fylkesnummer:]]</f>
        <v>0</v>
      </c>
      <c r="G60" s="186">
        <f>[1]!BasilRadata10[[#This Row],[1A. Fylkesnavn:]]</f>
        <v>0</v>
      </c>
      <c r="H60" s="187">
        <f>[1]!BasilRadata10[[#This Row],[1B. Barnehage:]]</f>
        <v>0</v>
      </c>
      <c r="I60" s="187">
        <f>[1]!BasilRadata10[[#This Row],[1B. Organisasjonsnummer:]]</f>
        <v>0</v>
      </c>
      <c r="J60" s="187">
        <f>[1]!BasilRadata10[[#This Row],[1C. Etablert drift(årstall):]]</f>
        <v>0</v>
      </c>
      <c r="K60" s="186">
        <f>[1]!BasilRadata10[[#This Row],[1D. Barnehagetype:]]</f>
        <v>0</v>
      </c>
      <c r="L60" s="187">
        <f>[1]!BasilRadata10[[#This Row],[2A. Barnehagens eier(Private eiere må fylle ut pkt.C):]]</f>
        <v>0</v>
      </c>
      <c r="M60" s="42">
        <f>[1]!BasilRadata10[[#This Row],[8E. Oppgi antall årsverk barnehagen har pensjonsforpliktelser for:]]</f>
        <v>0</v>
      </c>
      <c r="N60" s="11">
        <f>[1]!BasilRadata10[[#This Row],[HEQ
0-2]]</f>
        <v>0</v>
      </c>
      <c r="O60" s="11">
        <f>[1]!BasilRadata10[[#This Row],[HEQ
3-6]]</f>
        <v>0</v>
      </c>
    </row>
    <row r="61" spans="1:15" x14ac:dyDescent="0.25">
      <c r="A61" s="186">
        <f>[1]!BasilRadata10[[#This Row],[År]]</f>
        <v>0</v>
      </c>
      <c r="B61" s="187">
        <f>[1]!BasilRadata10[[#This Row],[1A. Kommunenr:]]</f>
        <v>0</v>
      </c>
      <c r="C61" s="186">
        <f>[1]!BasilRadata10[[#This Row],[1A. Kommune:]]</f>
        <v>0</v>
      </c>
      <c r="D61" s="186">
        <f>[1]!BasilRadata10[[#This Row],[1A. Bydelsnummer:]]</f>
        <v>0</v>
      </c>
      <c r="E61" s="186">
        <f>[1]!BasilRadata10[[#This Row],[1A. Bydelsnavn:]]</f>
        <v>0</v>
      </c>
      <c r="F61" s="186">
        <f>[1]!BasilRadata10[[#This Row],[1A. Fylkesnummer:]]</f>
        <v>0</v>
      </c>
      <c r="G61" s="186">
        <f>[1]!BasilRadata10[[#This Row],[1A. Fylkesnavn:]]</f>
        <v>0</v>
      </c>
      <c r="H61" s="187">
        <f>[1]!BasilRadata10[[#This Row],[1B. Barnehage:]]</f>
        <v>0</v>
      </c>
      <c r="I61" s="187">
        <f>[1]!BasilRadata10[[#This Row],[1B. Organisasjonsnummer:]]</f>
        <v>0</v>
      </c>
      <c r="J61" s="187">
        <f>[1]!BasilRadata10[[#This Row],[1C. Etablert drift(årstall):]]</f>
        <v>0</v>
      </c>
      <c r="K61" s="186">
        <f>[1]!BasilRadata10[[#This Row],[1D. Barnehagetype:]]</f>
        <v>0</v>
      </c>
      <c r="L61" s="187">
        <f>[1]!BasilRadata10[[#This Row],[2A. Barnehagens eier(Private eiere må fylle ut pkt.C):]]</f>
        <v>0</v>
      </c>
      <c r="M61" s="42">
        <f>[1]!BasilRadata10[[#This Row],[8E. Oppgi antall årsverk barnehagen har pensjonsforpliktelser for:]]</f>
        <v>0</v>
      </c>
      <c r="N61" s="11">
        <f>[1]!BasilRadata10[[#This Row],[HEQ
0-2]]</f>
        <v>0</v>
      </c>
      <c r="O61" s="11">
        <f>[1]!BasilRadata10[[#This Row],[HEQ
3-6]]</f>
        <v>0</v>
      </c>
    </row>
    <row r="62" spans="1:15" x14ac:dyDescent="0.25">
      <c r="A62" s="186">
        <f>[1]!BasilRadata10[[#This Row],[År]]</f>
        <v>0</v>
      </c>
      <c r="B62" s="187">
        <f>[1]!BasilRadata10[[#This Row],[1A. Kommunenr:]]</f>
        <v>0</v>
      </c>
      <c r="C62" s="186">
        <f>[1]!BasilRadata10[[#This Row],[1A. Kommune:]]</f>
        <v>0</v>
      </c>
      <c r="D62" s="186">
        <f>[1]!BasilRadata10[[#This Row],[1A. Bydelsnummer:]]</f>
        <v>0</v>
      </c>
      <c r="E62" s="186">
        <f>[1]!BasilRadata10[[#This Row],[1A. Bydelsnavn:]]</f>
        <v>0</v>
      </c>
      <c r="F62" s="186">
        <f>[1]!BasilRadata10[[#This Row],[1A. Fylkesnummer:]]</f>
        <v>0</v>
      </c>
      <c r="G62" s="186">
        <f>[1]!BasilRadata10[[#This Row],[1A. Fylkesnavn:]]</f>
        <v>0</v>
      </c>
      <c r="H62" s="187">
        <f>[1]!BasilRadata10[[#This Row],[1B. Barnehage:]]</f>
        <v>0</v>
      </c>
      <c r="I62" s="187">
        <f>[1]!BasilRadata10[[#This Row],[1B. Organisasjonsnummer:]]</f>
        <v>0</v>
      </c>
      <c r="J62" s="187">
        <f>[1]!BasilRadata10[[#This Row],[1C. Etablert drift(årstall):]]</f>
        <v>0</v>
      </c>
      <c r="K62" s="186">
        <f>[1]!BasilRadata10[[#This Row],[1D. Barnehagetype:]]</f>
        <v>0</v>
      </c>
      <c r="L62" s="187">
        <f>[1]!BasilRadata10[[#This Row],[2A. Barnehagens eier(Private eiere må fylle ut pkt.C):]]</f>
        <v>0</v>
      </c>
      <c r="M62" s="42">
        <f>[1]!BasilRadata10[[#This Row],[8E. Oppgi antall årsverk barnehagen har pensjonsforpliktelser for:]]</f>
        <v>0</v>
      </c>
      <c r="N62" s="11">
        <f>[1]!BasilRadata10[[#This Row],[HEQ
0-2]]</f>
        <v>0</v>
      </c>
      <c r="O62" s="11">
        <f>[1]!BasilRadata10[[#This Row],[HEQ
3-6]]</f>
        <v>0</v>
      </c>
    </row>
    <row r="63" spans="1:15" x14ac:dyDescent="0.25">
      <c r="A63" s="186">
        <f>[1]!BasilRadata10[[#This Row],[År]]</f>
        <v>0</v>
      </c>
      <c r="B63" s="187">
        <f>[1]!BasilRadata10[[#This Row],[1A. Kommunenr:]]</f>
        <v>0</v>
      </c>
      <c r="C63" s="186">
        <f>[1]!BasilRadata10[[#This Row],[1A. Kommune:]]</f>
        <v>0</v>
      </c>
      <c r="D63" s="186">
        <f>[1]!BasilRadata10[[#This Row],[1A. Bydelsnummer:]]</f>
        <v>0</v>
      </c>
      <c r="E63" s="186">
        <f>[1]!BasilRadata10[[#This Row],[1A. Bydelsnavn:]]</f>
        <v>0</v>
      </c>
      <c r="F63" s="186">
        <f>[1]!BasilRadata10[[#This Row],[1A. Fylkesnummer:]]</f>
        <v>0</v>
      </c>
      <c r="G63" s="186">
        <f>[1]!BasilRadata10[[#This Row],[1A. Fylkesnavn:]]</f>
        <v>0</v>
      </c>
      <c r="H63" s="187">
        <f>[1]!BasilRadata10[[#This Row],[1B. Barnehage:]]</f>
        <v>0</v>
      </c>
      <c r="I63" s="187">
        <f>[1]!BasilRadata10[[#This Row],[1B. Organisasjonsnummer:]]</f>
        <v>0</v>
      </c>
      <c r="J63" s="187">
        <f>[1]!BasilRadata10[[#This Row],[1C. Etablert drift(årstall):]]</f>
        <v>0</v>
      </c>
      <c r="K63" s="186">
        <f>[1]!BasilRadata10[[#This Row],[1D. Barnehagetype:]]</f>
        <v>0</v>
      </c>
      <c r="L63" s="187">
        <f>[1]!BasilRadata10[[#This Row],[2A. Barnehagens eier(Private eiere må fylle ut pkt.C):]]</f>
        <v>0</v>
      </c>
      <c r="M63" s="42">
        <f>[1]!BasilRadata10[[#This Row],[8E. Oppgi antall årsverk barnehagen har pensjonsforpliktelser for:]]</f>
        <v>0</v>
      </c>
      <c r="N63" s="11">
        <f>[1]!BasilRadata10[[#This Row],[HEQ
0-2]]</f>
        <v>0</v>
      </c>
      <c r="O63" s="11">
        <f>[1]!BasilRadata10[[#This Row],[HEQ
3-6]]</f>
        <v>0</v>
      </c>
    </row>
    <row r="64" spans="1:15" x14ac:dyDescent="0.25">
      <c r="A64" s="186">
        <f>[1]!BasilRadata10[[#This Row],[År]]</f>
        <v>0</v>
      </c>
      <c r="B64" s="187">
        <f>[1]!BasilRadata10[[#This Row],[1A. Kommunenr:]]</f>
        <v>0</v>
      </c>
      <c r="C64" s="186">
        <f>[1]!BasilRadata10[[#This Row],[1A. Kommune:]]</f>
        <v>0</v>
      </c>
      <c r="D64" s="186">
        <f>[1]!BasilRadata10[[#This Row],[1A. Bydelsnummer:]]</f>
        <v>0</v>
      </c>
      <c r="E64" s="186">
        <f>[1]!BasilRadata10[[#This Row],[1A. Bydelsnavn:]]</f>
        <v>0</v>
      </c>
      <c r="F64" s="186">
        <f>[1]!BasilRadata10[[#This Row],[1A. Fylkesnummer:]]</f>
        <v>0</v>
      </c>
      <c r="G64" s="186">
        <f>[1]!BasilRadata10[[#This Row],[1A. Fylkesnavn:]]</f>
        <v>0</v>
      </c>
      <c r="H64" s="187">
        <f>[1]!BasilRadata10[[#This Row],[1B. Barnehage:]]</f>
        <v>0</v>
      </c>
      <c r="I64" s="187">
        <f>[1]!BasilRadata10[[#This Row],[1B. Organisasjonsnummer:]]</f>
        <v>0</v>
      </c>
      <c r="J64" s="187">
        <f>[1]!BasilRadata10[[#This Row],[1C. Etablert drift(årstall):]]</f>
        <v>0</v>
      </c>
      <c r="K64" s="186">
        <f>[1]!BasilRadata10[[#This Row],[1D. Barnehagetype:]]</f>
        <v>0</v>
      </c>
      <c r="L64" s="187">
        <f>[1]!BasilRadata10[[#This Row],[2A. Barnehagens eier(Private eiere må fylle ut pkt.C):]]</f>
        <v>0</v>
      </c>
      <c r="M64" s="42">
        <f>[1]!BasilRadata10[[#This Row],[8E. Oppgi antall årsverk barnehagen har pensjonsforpliktelser for:]]</f>
        <v>0</v>
      </c>
      <c r="N64" s="11">
        <f>[1]!BasilRadata10[[#This Row],[HEQ
0-2]]</f>
        <v>0</v>
      </c>
      <c r="O64" s="11">
        <f>[1]!BasilRadata10[[#This Row],[HEQ
3-6]]</f>
        <v>0</v>
      </c>
    </row>
    <row r="65" spans="1:15" x14ac:dyDescent="0.25">
      <c r="A65" s="186">
        <f>[1]!BasilRadata10[[#This Row],[År]]</f>
        <v>0</v>
      </c>
      <c r="B65" s="187">
        <f>[1]!BasilRadata10[[#This Row],[1A. Kommunenr:]]</f>
        <v>0</v>
      </c>
      <c r="C65" s="186">
        <f>[1]!BasilRadata10[[#This Row],[1A. Kommune:]]</f>
        <v>0</v>
      </c>
      <c r="D65" s="186">
        <f>[1]!BasilRadata10[[#This Row],[1A. Bydelsnummer:]]</f>
        <v>0</v>
      </c>
      <c r="E65" s="186">
        <f>[1]!BasilRadata10[[#This Row],[1A. Bydelsnavn:]]</f>
        <v>0</v>
      </c>
      <c r="F65" s="186">
        <f>[1]!BasilRadata10[[#This Row],[1A. Fylkesnummer:]]</f>
        <v>0</v>
      </c>
      <c r="G65" s="186">
        <f>[1]!BasilRadata10[[#This Row],[1A. Fylkesnavn:]]</f>
        <v>0</v>
      </c>
      <c r="H65" s="187">
        <f>[1]!BasilRadata10[[#This Row],[1B. Barnehage:]]</f>
        <v>0</v>
      </c>
      <c r="I65" s="187">
        <f>[1]!BasilRadata10[[#This Row],[1B. Organisasjonsnummer:]]</f>
        <v>0</v>
      </c>
      <c r="J65" s="187">
        <f>[1]!BasilRadata10[[#This Row],[1C. Etablert drift(årstall):]]</f>
        <v>0</v>
      </c>
      <c r="K65" s="186">
        <f>[1]!BasilRadata10[[#This Row],[1D. Barnehagetype:]]</f>
        <v>0</v>
      </c>
      <c r="L65" s="187">
        <f>[1]!BasilRadata10[[#This Row],[2A. Barnehagens eier(Private eiere må fylle ut pkt.C):]]</f>
        <v>0</v>
      </c>
      <c r="M65" s="42">
        <f>[1]!BasilRadata10[[#This Row],[8E. Oppgi antall årsverk barnehagen har pensjonsforpliktelser for:]]</f>
        <v>0</v>
      </c>
      <c r="N65" s="11">
        <f>[1]!BasilRadata10[[#This Row],[HEQ
0-2]]</f>
        <v>0</v>
      </c>
      <c r="O65" s="11">
        <f>[1]!BasilRadata10[[#This Row],[HEQ
3-6]]</f>
        <v>0</v>
      </c>
    </row>
    <row r="66" spans="1:15" x14ac:dyDescent="0.25">
      <c r="A66" s="186">
        <f>[1]!BasilRadata10[[#This Row],[År]]</f>
        <v>0</v>
      </c>
      <c r="B66" s="187">
        <f>[1]!BasilRadata10[[#This Row],[1A. Kommunenr:]]</f>
        <v>0</v>
      </c>
      <c r="C66" s="186">
        <f>[1]!BasilRadata10[[#This Row],[1A. Kommune:]]</f>
        <v>0</v>
      </c>
      <c r="D66" s="186">
        <f>[1]!BasilRadata10[[#This Row],[1A. Bydelsnummer:]]</f>
        <v>0</v>
      </c>
      <c r="E66" s="186">
        <f>[1]!BasilRadata10[[#This Row],[1A. Bydelsnavn:]]</f>
        <v>0</v>
      </c>
      <c r="F66" s="186">
        <f>[1]!BasilRadata10[[#This Row],[1A. Fylkesnummer:]]</f>
        <v>0</v>
      </c>
      <c r="G66" s="186">
        <f>[1]!BasilRadata10[[#This Row],[1A. Fylkesnavn:]]</f>
        <v>0</v>
      </c>
      <c r="H66" s="187">
        <f>[1]!BasilRadata10[[#This Row],[1B. Barnehage:]]</f>
        <v>0</v>
      </c>
      <c r="I66" s="187">
        <f>[1]!BasilRadata10[[#This Row],[1B. Organisasjonsnummer:]]</f>
        <v>0</v>
      </c>
      <c r="J66" s="187">
        <f>[1]!BasilRadata10[[#This Row],[1C. Etablert drift(årstall):]]</f>
        <v>0</v>
      </c>
      <c r="K66" s="186">
        <f>[1]!BasilRadata10[[#This Row],[1D. Barnehagetype:]]</f>
        <v>0</v>
      </c>
      <c r="L66" s="187">
        <f>[1]!BasilRadata10[[#This Row],[2A. Barnehagens eier(Private eiere må fylle ut pkt.C):]]</f>
        <v>0</v>
      </c>
      <c r="M66" s="42">
        <f>[1]!BasilRadata10[[#This Row],[8E. Oppgi antall årsverk barnehagen har pensjonsforpliktelser for:]]</f>
        <v>0</v>
      </c>
      <c r="N66" s="11">
        <f>[1]!BasilRadata10[[#This Row],[HEQ
0-2]]</f>
        <v>0</v>
      </c>
      <c r="O66" s="11">
        <f>[1]!BasilRadata10[[#This Row],[HEQ
3-6]]</f>
        <v>0</v>
      </c>
    </row>
    <row r="67" spans="1:15" x14ac:dyDescent="0.25">
      <c r="A67" s="186">
        <f>[1]!BasilRadata10[[#This Row],[År]]</f>
        <v>0</v>
      </c>
      <c r="B67" s="187">
        <f>[1]!BasilRadata10[[#This Row],[1A. Kommunenr:]]</f>
        <v>0</v>
      </c>
      <c r="C67" s="186">
        <f>[1]!BasilRadata10[[#This Row],[1A. Kommune:]]</f>
        <v>0</v>
      </c>
      <c r="D67" s="186">
        <f>[1]!BasilRadata10[[#This Row],[1A. Bydelsnummer:]]</f>
        <v>0</v>
      </c>
      <c r="E67" s="186">
        <f>[1]!BasilRadata10[[#This Row],[1A. Bydelsnavn:]]</f>
        <v>0</v>
      </c>
      <c r="F67" s="186">
        <f>[1]!BasilRadata10[[#This Row],[1A. Fylkesnummer:]]</f>
        <v>0</v>
      </c>
      <c r="G67" s="186">
        <f>[1]!BasilRadata10[[#This Row],[1A. Fylkesnavn:]]</f>
        <v>0</v>
      </c>
      <c r="H67" s="187">
        <f>[1]!BasilRadata10[[#This Row],[1B. Barnehage:]]</f>
        <v>0</v>
      </c>
      <c r="I67" s="187">
        <f>[1]!BasilRadata10[[#This Row],[1B. Organisasjonsnummer:]]</f>
        <v>0</v>
      </c>
      <c r="J67" s="187">
        <f>[1]!BasilRadata10[[#This Row],[1C. Etablert drift(årstall):]]</f>
        <v>0</v>
      </c>
      <c r="K67" s="186">
        <f>[1]!BasilRadata10[[#This Row],[1D. Barnehagetype:]]</f>
        <v>0</v>
      </c>
      <c r="L67" s="187">
        <f>[1]!BasilRadata10[[#This Row],[2A. Barnehagens eier(Private eiere må fylle ut pkt.C):]]</f>
        <v>0</v>
      </c>
      <c r="M67" s="42">
        <f>[1]!BasilRadata10[[#This Row],[8E. Oppgi antall årsverk barnehagen har pensjonsforpliktelser for:]]</f>
        <v>0</v>
      </c>
      <c r="N67" s="11">
        <f>[1]!BasilRadata10[[#This Row],[HEQ
0-2]]</f>
        <v>0</v>
      </c>
      <c r="O67" s="11">
        <f>[1]!BasilRadata10[[#This Row],[HEQ
3-6]]</f>
        <v>0</v>
      </c>
    </row>
    <row r="68" spans="1:15" x14ac:dyDescent="0.25">
      <c r="A68" s="186">
        <f>[1]!BasilRadata10[[#This Row],[År]]</f>
        <v>0</v>
      </c>
      <c r="B68" s="187">
        <f>[1]!BasilRadata10[[#This Row],[1A. Kommunenr:]]</f>
        <v>0</v>
      </c>
      <c r="C68" s="186">
        <f>[1]!BasilRadata10[[#This Row],[1A. Kommune:]]</f>
        <v>0</v>
      </c>
      <c r="D68" s="186">
        <f>[1]!BasilRadata10[[#This Row],[1A. Bydelsnummer:]]</f>
        <v>0</v>
      </c>
      <c r="E68" s="186">
        <f>[1]!BasilRadata10[[#This Row],[1A. Bydelsnavn:]]</f>
        <v>0</v>
      </c>
      <c r="F68" s="186">
        <f>[1]!BasilRadata10[[#This Row],[1A. Fylkesnummer:]]</f>
        <v>0</v>
      </c>
      <c r="G68" s="186">
        <f>[1]!BasilRadata10[[#This Row],[1A. Fylkesnavn:]]</f>
        <v>0</v>
      </c>
      <c r="H68" s="187">
        <f>[1]!BasilRadata10[[#This Row],[1B. Barnehage:]]</f>
        <v>0</v>
      </c>
      <c r="I68" s="187">
        <f>[1]!BasilRadata10[[#This Row],[1B. Organisasjonsnummer:]]</f>
        <v>0</v>
      </c>
      <c r="J68" s="187">
        <f>[1]!BasilRadata10[[#This Row],[1C. Etablert drift(årstall):]]</f>
        <v>0</v>
      </c>
      <c r="K68" s="186">
        <f>[1]!BasilRadata10[[#This Row],[1D. Barnehagetype:]]</f>
        <v>0</v>
      </c>
      <c r="L68" s="187">
        <f>[1]!BasilRadata10[[#This Row],[2A. Barnehagens eier(Private eiere må fylle ut pkt.C):]]</f>
        <v>0</v>
      </c>
      <c r="M68" s="42">
        <f>[1]!BasilRadata10[[#This Row],[8E. Oppgi antall årsverk barnehagen har pensjonsforpliktelser for:]]</f>
        <v>0</v>
      </c>
      <c r="N68" s="11">
        <f>[1]!BasilRadata10[[#This Row],[HEQ
0-2]]</f>
        <v>0</v>
      </c>
      <c r="O68" s="11">
        <f>[1]!BasilRadata10[[#This Row],[HEQ
3-6]]</f>
        <v>0</v>
      </c>
    </row>
    <row r="69" spans="1:15" x14ac:dyDescent="0.25">
      <c r="A69" s="186">
        <f>[1]!BasilRadata10[[#This Row],[År]]</f>
        <v>0</v>
      </c>
      <c r="B69" s="187">
        <f>[1]!BasilRadata10[[#This Row],[1A. Kommunenr:]]</f>
        <v>0</v>
      </c>
      <c r="C69" s="186">
        <f>[1]!BasilRadata10[[#This Row],[1A. Kommune:]]</f>
        <v>0</v>
      </c>
      <c r="D69" s="186">
        <f>[1]!BasilRadata10[[#This Row],[1A. Bydelsnummer:]]</f>
        <v>0</v>
      </c>
      <c r="E69" s="186">
        <f>[1]!BasilRadata10[[#This Row],[1A. Bydelsnavn:]]</f>
        <v>0</v>
      </c>
      <c r="F69" s="186">
        <f>[1]!BasilRadata10[[#This Row],[1A. Fylkesnummer:]]</f>
        <v>0</v>
      </c>
      <c r="G69" s="186">
        <f>[1]!BasilRadata10[[#This Row],[1A. Fylkesnavn:]]</f>
        <v>0</v>
      </c>
      <c r="H69" s="187">
        <f>[1]!BasilRadata10[[#This Row],[1B. Barnehage:]]</f>
        <v>0</v>
      </c>
      <c r="I69" s="187">
        <f>[1]!BasilRadata10[[#This Row],[1B. Organisasjonsnummer:]]</f>
        <v>0</v>
      </c>
      <c r="J69" s="187">
        <f>[1]!BasilRadata10[[#This Row],[1C. Etablert drift(årstall):]]</f>
        <v>0</v>
      </c>
      <c r="K69" s="186">
        <f>[1]!BasilRadata10[[#This Row],[1D. Barnehagetype:]]</f>
        <v>0</v>
      </c>
      <c r="L69" s="187">
        <f>[1]!BasilRadata10[[#This Row],[2A. Barnehagens eier(Private eiere må fylle ut pkt.C):]]</f>
        <v>0</v>
      </c>
      <c r="M69" s="42">
        <f>[1]!BasilRadata10[[#This Row],[8E. Oppgi antall årsverk barnehagen har pensjonsforpliktelser for:]]</f>
        <v>0</v>
      </c>
      <c r="N69" s="11">
        <f>[1]!BasilRadata10[[#This Row],[HEQ
0-2]]</f>
        <v>0</v>
      </c>
      <c r="O69" s="11">
        <f>[1]!BasilRadata10[[#This Row],[HEQ
3-6]]</f>
        <v>0</v>
      </c>
    </row>
    <row r="70" spans="1:15" x14ac:dyDescent="0.25">
      <c r="A70" s="186">
        <f>[1]!BasilRadata10[[#This Row],[År]]</f>
        <v>0</v>
      </c>
      <c r="B70" s="187">
        <f>[1]!BasilRadata10[[#This Row],[1A. Kommunenr:]]</f>
        <v>0</v>
      </c>
      <c r="C70" s="186">
        <f>[1]!BasilRadata10[[#This Row],[1A. Kommune:]]</f>
        <v>0</v>
      </c>
      <c r="D70" s="186">
        <f>[1]!BasilRadata10[[#This Row],[1A. Bydelsnummer:]]</f>
        <v>0</v>
      </c>
      <c r="E70" s="186">
        <f>[1]!BasilRadata10[[#This Row],[1A. Bydelsnavn:]]</f>
        <v>0</v>
      </c>
      <c r="F70" s="186">
        <f>[1]!BasilRadata10[[#This Row],[1A. Fylkesnummer:]]</f>
        <v>0</v>
      </c>
      <c r="G70" s="186">
        <f>[1]!BasilRadata10[[#This Row],[1A. Fylkesnavn:]]</f>
        <v>0</v>
      </c>
      <c r="H70" s="187">
        <f>[1]!BasilRadata10[[#This Row],[1B. Barnehage:]]</f>
        <v>0</v>
      </c>
      <c r="I70" s="187">
        <f>[1]!BasilRadata10[[#This Row],[1B. Organisasjonsnummer:]]</f>
        <v>0</v>
      </c>
      <c r="J70" s="187">
        <f>[1]!BasilRadata10[[#This Row],[1C. Etablert drift(årstall):]]</f>
        <v>0</v>
      </c>
      <c r="K70" s="186">
        <f>[1]!BasilRadata10[[#This Row],[1D. Barnehagetype:]]</f>
        <v>0</v>
      </c>
      <c r="L70" s="187">
        <f>[1]!BasilRadata10[[#This Row],[2A. Barnehagens eier(Private eiere må fylle ut pkt.C):]]</f>
        <v>0</v>
      </c>
      <c r="M70" s="42">
        <f>[1]!BasilRadata10[[#This Row],[8E. Oppgi antall årsverk barnehagen har pensjonsforpliktelser for:]]</f>
        <v>0</v>
      </c>
      <c r="N70" s="11">
        <f>[1]!BasilRadata10[[#This Row],[HEQ
0-2]]</f>
        <v>0</v>
      </c>
      <c r="O70" s="11">
        <f>[1]!BasilRadata10[[#This Row],[HEQ
3-6]]</f>
        <v>0</v>
      </c>
    </row>
    <row r="71" spans="1:15" x14ac:dyDescent="0.25">
      <c r="A71" s="186">
        <f>[1]!BasilRadata10[[#This Row],[År]]</f>
        <v>0</v>
      </c>
      <c r="B71" s="187">
        <f>[1]!BasilRadata10[[#This Row],[1A. Kommunenr:]]</f>
        <v>0</v>
      </c>
      <c r="C71" s="186">
        <f>[1]!BasilRadata10[[#This Row],[1A. Kommune:]]</f>
        <v>0</v>
      </c>
      <c r="D71" s="186">
        <f>[1]!BasilRadata10[[#This Row],[1A. Bydelsnummer:]]</f>
        <v>0</v>
      </c>
      <c r="E71" s="186">
        <f>[1]!BasilRadata10[[#This Row],[1A. Bydelsnavn:]]</f>
        <v>0</v>
      </c>
      <c r="F71" s="186">
        <f>[1]!BasilRadata10[[#This Row],[1A. Fylkesnummer:]]</f>
        <v>0</v>
      </c>
      <c r="G71" s="186">
        <f>[1]!BasilRadata10[[#This Row],[1A. Fylkesnavn:]]</f>
        <v>0</v>
      </c>
      <c r="H71" s="187">
        <f>[1]!BasilRadata10[[#This Row],[1B. Barnehage:]]</f>
        <v>0</v>
      </c>
      <c r="I71" s="187">
        <f>[1]!BasilRadata10[[#This Row],[1B. Organisasjonsnummer:]]</f>
        <v>0</v>
      </c>
      <c r="J71" s="187">
        <f>[1]!BasilRadata10[[#This Row],[1C. Etablert drift(årstall):]]</f>
        <v>0</v>
      </c>
      <c r="K71" s="186">
        <f>[1]!BasilRadata10[[#This Row],[1D. Barnehagetype:]]</f>
        <v>0</v>
      </c>
      <c r="L71" s="187">
        <f>[1]!BasilRadata10[[#This Row],[2A. Barnehagens eier(Private eiere må fylle ut pkt.C):]]</f>
        <v>0</v>
      </c>
      <c r="M71" s="42">
        <f>[1]!BasilRadata10[[#This Row],[8E. Oppgi antall årsverk barnehagen har pensjonsforpliktelser for:]]</f>
        <v>0</v>
      </c>
      <c r="N71" s="11">
        <f>[1]!BasilRadata10[[#This Row],[HEQ
0-2]]</f>
        <v>0</v>
      </c>
      <c r="O71" s="11">
        <f>[1]!BasilRadata10[[#This Row],[HEQ
3-6]]</f>
        <v>0</v>
      </c>
    </row>
    <row r="72" spans="1:15" x14ac:dyDescent="0.25">
      <c r="A72" s="186">
        <f>[1]!BasilRadata10[[#This Row],[År]]</f>
        <v>0</v>
      </c>
      <c r="B72" s="187">
        <f>[1]!BasilRadata10[[#This Row],[1A. Kommunenr:]]</f>
        <v>0</v>
      </c>
      <c r="C72" s="186">
        <f>[1]!BasilRadata10[[#This Row],[1A. Kommune:]]</f>
        <v>0</v>
      </c>
      <c r="D72" s="186">
        <f>[1]!BasilRadata10[[#This Row],[1A. Bydelsnummer:]]</f>
        <v>0</v>
      </c>
      <c r="E72" s="186">
        <f>[1]!BasilRadata10[[#This Row],[1A. Bydelsnavn:]]</f>
        <v>0</v>
      </c>
      <c r="F72" s="186">
        <f>[1]!BasilRadata10[[#This Row],[1A. Fylkesnummer:]]</f>
        <v>0</v>
      </c>
      <c r="G72" s="186">
        <f>[1]!BasilRadata10[[#This Row],[1A. Fylkesnavn:]]</f>
        <v>0</v>
      </c>
      <c r="H72" s="187">
        <f>[1]!BasilRadata10[[#This Row],[1B. Barnehage:]]</f>
        <v>0</v>
      </c>
      <c r="I72" s="187">
        <f>[1]!BasilRadata10[[#This Row],[1B. Organisasjonsnummer:]]</f>
        <v>0</v>
      </c>
      <c r="J72" s="187">
        <f>[1]!BasilRadata10[[#This Row],[1C. Etablert drift(årstall):]]</f>
        <v>0</v>
      </c>
      <c r="K72" s="186">
        <f>[1]!BasilRadata10[[#This Row],[1D. Barnehagetype:]]</f>
        <v>0</v>
      </c>
      <c r="L72" s="187">
        <f>[1]!BasilRadata10[[#This Row],[2A. Barnehagens eier(Private eiere må fylle ut pkt.C):]]</f>
        <v>0</v>
      </c>
      <c r="M72" s="42">
        <f>[1]!BasilRadata10[[#This Row],[8E. Oppgi antall årsverk barnehagen har pensjonsforpliktelser for:]]</f>
        <v>0</v>
      </c>
      <c r="N72" s="11">
        <f>[1]!BasilRadata10[[#This Row],[HEQ
0-2]]</f>
        <v>0</v>
      </c>
      <c r="O72" s="11">
        <f>[1]!BasilRadata10[[#This Row],[HEQ
3-6]]</f>
        <v>0</v>
      </c>
    </row>
    <row r="73" spans="1:15" x14ac:dyDescent="0.25">
      <c r="A73" s="186">
        <f>[1]!BasilRadata10[[#This Row],[År]]</f>
        <v>0</v>
      </c>
      <c r="B73" s="187">
        <f>[1]!BasilRadata10[[#This Row],[1A. Kommunenr:]]</f>
        <v>0</v>
      </c>
      <c r="C73" s="186">
        <f>[1]!BasilRadata10[[#This Row],[1A. Kommune:]]</f>
        <v>0</v>
      </c>
      <c r="D73" s="186">
        <f>[1]!BasilRadata10[[#This Row],[1A. Bydelsnummer:]]</f>
        <v>0</v>
      </c>
      <c r="E73" s="186">
        <f>[1]!BasilRadata10[[#This Row],[1A. Bydelsnavn:]]</f>
        <v>0</v>
      </c>
      <c r="F73" s="186">
        <f>[1]!BasilRadata10[[#This Row],[1A. Fylkesnummer:]]</f>
        <v>0</v>
      </c>
      <c r="G73" s="186">
        <f>[1]!BasilRadata10[[#This Row],[1A. Fylkesnavn:]]</f>
        <v>0</v>
      </c>
      <c r="H73" s="187">
        <f>[1]!BasilRadata10[[#This Row],[1B. Barnehage:]]</f>
        <v>0</v>
      </c>
      <c r="I73" s="187">
        <f>[1]!BasilRadata10[[#This Row],[1B. Organisasjonsnummer:]]</f>
        <v>0</v>
      </c>
      <c r="J73" s="187">
        <f>[1]!BasilRadata10[[#This Row],[1C. Etablert drift(årstall):]]</f>
        <v>0</v>
      </c>
      <c r="K73" s="186">
        <f>[1]!BasilRadata10[[#This Row],[1D. Barnehagetype:]]</f>
        <v>0</v>
      </c>
      <c r="L73" s="187">
        <f>[1]!BasilRadata10[[#This Row],[2A. Barnehagens eier(Private eiere må fylle ut pkt.C):]]</f>
        <v>0</v>
      </c>
      <c r="M73" s="42">
        <f>[1]!BasilRadata10[[#This Row],[8E. Oppgi antall årsverk barnehagen har pensjonsforpliktelser for:]]</f>
        <v>0</v>
      </c>
      <c r="N73" s="11">
        <f>[1]!BasilRadata10[[#This Row],[HEQ
0-2]]</f>
        <v>0</v>
      </c>
      <c r="O73" s="11">
        <f>[1]!BasilRadata10[[#This Row],[HEQ
3-6]]</f>
        <v>0</v>
      </c>
    </row>
    <row r="74" spans="1:15" x14ac:dyDescent="0.25">
      <c r="A74" s="186">
        <f>[1]!BasilRadata10[[#This Row],[År]]</f>
        <v>0</v>
      </c>
      <c r="B74" s="187">
        <f>[1]!BasilRadata10[[#This Row],[1A. Kommunenr:]]</f>
        <v>0</v>
      </c>
      <c r="C74" s="186">
        <f>[1]!BasilRadata10[[#This Row],[1A. Kommune:]]</f>
        <v>0</v>
      </c>
      <c r="D74" s="186">
        <f>[1]!BasilRadata10[[#This Row],[1A. Bydelsnummer:]]</f>
        <v>0</v>
      </c>
      <c r="E74" s="186">
        <f>[1]!BasilRadata10[[#This Row],[1A. Bydelsnavn:]]</f>
        <v>0</v>
      </c>
      <c r="F74" s="186">
        <f>[1]!BasilRadata10[[#This Row],[1A. Fylkesnummer:]]</f>
        <v>0</v>
      </c>
      <c r="G74" s="186">
        <f>[1]!BasilRadata10[[#This Row],[1A. Fylkesnavn:]]</f>
        <v>0</v>
      </c>
      <c r="H74" s="187">
        <f>[1]!BasilRadata10[[#This Row],[1B. Barnehage:]]</f>
        <v>0</v>
      </c>
      <c r="I74" s="187">
        <f>[1]!BasilRadata10[[#This Row],[1B. Organisasjonsnummer:]]</f>
        <v>0</v>
      </c>
      <c r="J74" s="187">
        <f>[1]!BasilRadata10[[#This Row],[1C. Etablert drift(årstall):]]</f>
        <v>0</v>
      </c>
      <c r="K74" s="186">
        <f>[1]!BasilRadata10[[#This Row],[1D. Barnehagetype:]]</f>
        <v>0</v>
      </c>
      <c r="L74" s="187">
        <f>[1]!BasilRadata10[[#This Row],[2A. Barnehagens eier(Private eiere må fylle ut pkt.C):]]</f>
        <v>0</v>
      </c>
      <c r="M74" s="42">
        <f>[1]!BasilRadata10[[#This Row],[8E. Oppgi antall årsverk barnehagen har pensjonsforpliktelser for:]]</f>
        <v>0</v>
      </c>
      <c r="N74" s="11">
        <f>[1]!BasilRadata10[[#This Row],[HEQ
0-2]]</f>
        <v>0</v>
      </c>
      <c r="O74" s="11">
        <f>[1]!BasilRadata10[[#This Row],[HEQ
3-6]]</f>
        <v>0</v>
      </c>
    </row>
    <row r="75" spans="1:15" x14ac:dyDescent="0.25">
      <c r="A75" s="186">
        <f>[1]!BasilRadata10[[#This Row],[År]]</f>
        <v>0</v>
      </c>
      <c r="B75" s="187">
        <f>[1]!BasilRadata10[[#This Row],[1A. Kommunenr:]]</f>
        <v>0</v>
      </c>
      <c r="C75" s="186">
        <f>[1]!BasilRadata10[[#This Row],[1A. Kommune:]]</f>
        <v>0</v>
      </c>
      <c r="D75" s="186">
        <f>[1]!BasilRadata10[[#This Row],[1A. Bydelsnummer:]]</f>
        <v>0</v>
      </c>
      <c r="E75" s="186">
        <f>[1]!BasilRadata10[[#This Row],[1A. Bydelsnavn:]]</f>
        <v>0</v>
      </c>
      <c r="F75" s="186">
        <f>[1]!BasilRadata10[[#This Row],[1A. Fylkesnummer:]]</f>
        <v>0</v>
      </c>
      <c r="G75" s="186">
        <f>[1]!BasilRadata10[[#This Row],[1A. Fylkesnavn:]]</f>
        <v>0</v>
      </c>
      <c r="H75" s="187">
        <f>[1]!BasilRadata10[[#This Row],[1B. Barnehage:]]</f>
        <v>0</v>
      </c>
      <c r="I75" s="187">
        <f>[1]!BasilRadata10[[#This Row],[1B. Organisasjonsnummer:]]</f>
        <v>0</v>
      </c>
      <c r="J75" s="187">
        <f>[1]!BasilRadata10[[#This Row],[1C. Etablert drift(årstall):]]</f>
        <v>0</v>
      </c>
      <c r="K75" s="186">
        <f>[1]!BasilRadata10[[#This Row],[1D. Barnehagetype:]]</f>
        <v>0</v>
      </c>
      <c r="L75" s="187">
        <f>[1]!BasilRadata10[[#This Row],[2A. Barnehagens eier(Private eiere må fylle ut pkt.C):]]</f>
        <v>0</v>
      </c>
      <c r="M75" s="42">
        <f>[1]!BasilRadata10[[#This Row],[8E. Oppgi antall årsverk barnehagen har pensjonsforpliktelser for:]]</f>
        <v>0</v>
      </c>
      <c r="N75" s="11">
        <f>[1]!BasilRadata10[[#This Row],[HEQ
0-2]]</f>
        <v>0</v>
      </c>
      <c r="O75" s="11">
        <f>[1]!BasilRadata10[[#This Row],[HEQ
3-6]]</f>
        <v>0</v>
      </c>
    </row>
    <row r="76" spans="1:15" x14ac:dyDescent="0.25">
      <c r="A76" s="186">
        <f>[1]!BasilRadata10[[#This Row],[År]]</f>
        <v>0</v>
      </c>
      <c r="B76" s="187">
        <f>[1]!BasilRadata10[[#This Row],[1A. Kommunenr:]]</f>
        <v>0</v>
      </c>
      <c r="C76" s="186">
        <f>[1]!BasilRadata10[[#This Row],[1A. Kommune:]]</f>
        <v>0</v>
      </c>
      <c r="D76" s="186">
        <f>[1]!BasilRadata10[[#This Row],[1A. Bydelsnummer:]]</f>
        <v>0</v>
      </c>
      <c r="E76" s="186">
        <f>[1]!BasilRadata10[[#This Row],[1A. Bydelsnavn:]]</f>
        <v>0</v>
      </c>
      <c r="F76" s="186">
        <f>[1]!BasilRadata10[[#This Row],[1A. Fylkesnummer:]]</f>
        <v>0</v>
      </c>
      <c r="G76" s="186">
        <f>[1]!BasilRadata10[[#This Row],[1A. Fylkesnavn:]]</f>
        <v>0</v>
      </c>
      <c r="H76" s="187">
        <f>[1]!BasilRadata10[[#This Row],[1B. Barnehage:]]</f>
        <v>0</v>
      </c>
      <c r="I76" s="187">
        <f>[1]!BasilRadata10[[#This Row],[1B. Organisasjonsnummer:]]</f>
        <v>0</v>
      </c>
      <c r="J76" s="187">
        <f>[1]!BasilRadata10[[#This Row],[1C. Etablert drift(årstall):]]</f>
        <v>0</v>
      </c>
      <c r="K76" s="186">
        <f>[1]!BasilRadata10[[#This Row],[1D. Barnehagetype:]]</f>
        <v>0</v>
      </c>
      <c r="L76" s="187">
        <f>[1]!BasilRadata10[[#This Row],[2A. Barnehagens eier(Private eiere må fylle ut pkt.C):]]</f>
        <v>0</v>
      </c>
      <c r="M76" s="42">
        <f>[1]!BasilRadata10[[#This Row],[8E. Oppgi antall årsverk barnehagen har pensjonsforpliktelser for:]]</f>
        <v>0</v>
      </c>
      <c r="N76" s="11">
        <f>[1]!BasilRadata10[[#This Row],[HEQ
0-2]]</f>
        <v>0</v>
      </c>
      <c r="O76" s="11">
        <f>[1]!BasilRadata10[[#This Row],[HEQ
3-6]]</f>
        <v>0</v>
      </c>
    </row>
    <row r="77" spans="1:15" x14ac:dyDescent="0.25">
      <c r="A77" s="186">
        <f>[1]!BasilRadata10[[#This Row],[År]]</f>
        <v>0</v>
      </c>
      <c r="B77" s="187">
        <f>[1]!BasilRadata10[[#This Row],[1A. Kommunenr:]]</f>
        <v>0</v>
      </c>
      <c r="C77" s="186">
        <f>[1]!BasilRadata10[[#This Row],[1A. Kommune:]]</f>
        <v>0</v>
      </c>
      <c r="D77" s="186">
        <f>[1]!BasilRadata10[[#This Row],[1A. Bydelsnummer:]]</f>
        <v>0</v>
      </c>
      <c r="E77" s="186">
        <f>[1]!BasilRadata10[[#This Row],[1A. Bydelsnavn:]]</f>
        <v>0</v>
      </c>
      <c r="F77" s="186">
        <f>[1]!BasilRadata10[[#This Row],[1A. Fylkesnummer:]]</f>
        <v>0</v>
      </c>
      <c r="G77" s="186">
        <f>[1]!BasilRadata10[[#This Row],[1A. Fylkesnavn:]]</f>
        <v>0</v>
      </c>
      <c r="H77" s="187">
        <f>[1]!BasilRadata10[[#This Row],[1B. Barnehage:]]</f>
        <v>0</v>
      </c>
      <c r="I77" s="187">
        <f>[1]!BasilRadata10[[#This Row],[1B. Organisasjonsnummer:]]</f>
        <v>0</v>
      </c>
      <c r="J77" s="187">
        <f>[1]!BasilRadata10[[#This Row],[1C. Etablert drift(årstall):]]</f>
        <v>0</v>
      </c>
      <c r="K77" s="186">
        <f>[1]!BasilRadata10[[#This Row],[1D. Barnehagetype:]]</f>
        <v>0</v>
      </c>
      <c r="L77" s="187">
        <f>[1]!BasilRadata10[[#This Row],[2A. Barnehagens eier(Private eiere må fylle ut pkt.C):]]</f>
        <v>0</v>
      </c>
      <c r="M77" s="42">
        <f>[1]!BasilRadata10[[#This Row],[8E. Oppgi antall årsverk barnehagen har pensjonsforpliktelser for:]]</f>
        <v>0</v>
      </c>
      <c r="N77" s="11">
        <f>[1]!BasilRadata10[[#This Row],[HEQ
0-2]]</f>
        <v>0</v>
      </c>
      <c r="O77" s="11">
        <f>[1]!BasilRadata10[[#This Row],[HEQ
3-6]]</f>
        <v>0</v>
      </c>
    </row>
    <row r="78" spans="1:15" x14ac:dyDescent="0.25">
      <c r="A78" s="186">
        <f>[1]!BasilRadata10[[#This Row],[År]]</f>
        <v>0</v>
      </c>
      <c r="B78" s="187">
        <f>[1]!BasilRadata10[[#This Row],[1A. Kommunenr:]]</f>
        <v>0</v>
      </c>
      <c r="C78" s="186">
        <f>[1]!BasilRadata10[[#This Row],[1A. Kommune:]]</f>
        <v>0</v>
      </c>
      <c r="D78" s="186">
        <f>[1]!BasilRadata10[[#This Row],[1A. Bydelsnummer:]]</f>
        <v>0</v>
      </c>
      <c r="E78" s="186">
        <f>[1]!BasilRadata10[[#This Row],[1A. Bydelsnavn:]]</f>
        <v>0</v>
      </c>
      <c r="F78" s="186">
        <f>[1]!BasilRadata10[[#This Row],[1A. Fylkesnummer:]]</f>
        <v>0</v>
      </c>
      <c r="G78" s="186">
        <f>[1]!BasilRadata10[[#This Row],[1A. Fylkesnavn:]]</f>
        <v>0</v>
      </c>
      <c r="H78" s="187">
        <f>[1]!BasilRadata10[[#This Row],[1B. Barnehage:]]</f>
        <v>0</v>
      </c>
      <c r="I78" s="187">
        <f>[1]!BasilRadata10[[#This Row],[1B. Organisasjonsnummer:]]</f>
        <v>0</v>
      </c>
      <c r="J78" s="187">
        <f>[1]!BasilRadata10[[#This Row],[1C. Etablert drift(årstall):]]</f>
        <v>0</v>
      </c>
      <c r="K78" s="186">
        <f>[1]!BasilRadata10[[#This Row],[1D. Barnehagetype:]]</f>
        <v>0</v>
      </c>
      <c r="L78" s="187">
        <f>[1]!BasilRadata10[[#This Row],[2A. Barnehagens eier(Private eiere må fylle ut pkt.C):]]</f>
        <v>0</v>
      </c>
      <c r="M78" s="42">
        <f>[1]!BasilRadata10[[#This Row],[8E. Oppgi antall årsverk barnehagen har pensjonsforpliktelser for:]]</f>
        <v>0</v>
      </c>
      <c r="N78" s="11">
        <f>[1]!BasilRadata10[[#This Row],[HEQ
0-2]]</f>
        <v>0</v>
      </c>
      <c r="O78" s="11">
        <f>[1]!BasilRadata10[[#This Row],[HEQ
3-6]]</f>
        <v>0</v>
      </c>
    </row>
    <row r="79" spans="1:15" x14ac:dyDescent="0.25">
      <c r="A79" s="186">
        <f>[1]!BasilRadata10[[#This Row],[År]]</f>
        <v>0</v>
      </c>
      <c r="B79" s="187">
        <f>[1]!BasilRadata10[[#This Row],[1A. Kommunenr:]]</f>
        <v>0</v>
      </c>
      <c r="C79" s="186">
        <f>[1]!BasilRadata10[[#This Row],[1A. Kommune:]]</f>
        <v>0</v>
      </c>
      <c r="D79" s="186">
        <f>[1]!BasilRadata10[[#This Row],[1A. Bydelsnummer:]]</f>
        <v>0</v>
      </c>
      <c r="E79" s="186">
        <f>[1]!BasilRadata10[[#This Row],[1A. Bydelsnavn:]]</f>
        <v>0</v>
      </c>
      <c r="F79" s="186">
        <f>[1]!BasilRadata10[[#This Row],[1A. Fylkesnummer:]]</f>
        <v>0</v>
      </c>
      <c r="G79" s="186">
        <f>[1]!BasilRadata10[[#This Row],[1A. Fylkesnavn:]]</f>
        <v>0</v>
      </c>
      <c r="H79" s="187">
        <f>[1]!BasilRadata10[[#This Row],[1B. Barnehage:]]</f>
        <v>0</v>
      </c>
      <c r="I79" s="187">
        <f>[1]!BasilRadata10[[#This Row],[1B. Organisasjonsnummer:]]</f>
        <v>0</v>
      </c>
      <c r="J79" s="187">
        <f>[1]!BasilRadata10[[#This Row],[1C. Etablert drift(årstall):]]</f>
        <v>0</v>
      </c>
      <c r="K79" s="186">
        <f>[1]!BasilRadata10[[#This Row],[1D. Barnehagetype:]]</f>
        <v>0</v>
      </c>
      <c r="L79" s="187">
        <f>[1]!BasilRadata10[[#This Row],[2A. Barnehagens eier(Private eiere må fylle ut pkt.C):]]</f>
        <v>0</v>
      </c>
      <c r="M79" s="42">
        <f>[1]!BasilRadata10[[#This Row],[8E. Oppgi antall årsverk barnehagen har pensjonsforpliktelser for:]]</f>
        <v>0</v>
      </c>
      <c r="N79" s="11">
        <f>[1]!BasilRadata10[[#This Row],[HEQ
0-2]]</f>
        <v>0</v>
      </c>
      <c r="O79" s="11">
        <f>[1]!BasilRadata10[[#This Row],[HEQ
3-6]]</f>
        <v>0</v>
      </c>
    </row>
    <row r="80" spans="1:15" x14ac:dyDescent="0.25">
      <c r="A80" s="186">
        <f>[1]!BasilRadata10[[#This Row],[År]]</f>
        <v>0</v>
      </c>
      <c r="B80" s="187">
        <f>[1]!BasilRadata10[[#This Row],[1A. Kommunenr:]]</f>
        <v>0</v>
      </c>
      <c r="C80" s="186">
        <f>[1]!BasilRadata10[[#This Row],[1A. Kommune:]]</f>
        <v>0</v>
      </c>
      <c r="D80" s="186">
        <f>[1]!BasilRadata10[[#This Row],[1A. Bydelsnummer:]]</f>
        <v>0</v>
      </c>
      <c r="E80" s="186">
        <f>[1]!BasilRadata10[[#This Row],[1A. Bydelsnavn:]]</f>
        <v>0</v>
      </c>
      <c r="F80" s="186">
        <f>[1]!BasilRadata10[[#This Row],[1A. Fylkesnummer:]]</f>
        <v>0</v>
      </c>
      <c r="G80" s="186">
        <f>[1]!BasilRadata10[[#This Row],[1A. Fylkesnavn:]]</f>
        <v>0</v>
      </c>
      <c r="H80" s="187">
        <f>[1]!BasilRadata10[[#This Row],[1B. Barnehage:]]</f>
        <v>0</v>
      </c>
      <c r="I80" s="187">
        <f>[1]!BasilRadata10[[#This Row],[1B. Organisasjonsnummer:]]</f>
        <v>0</v>
      </c>
      <c r="J80" s="187">
        <f>[1]!BasilRadata10[[#This Row],[1C. Etablert drift(årstall):]]</f>
        <v>0</v>
      </c>
      <c r="K80" s="186">
        <f>[1]!BasilRadata10[[#This Row],[1D. Barnehagetype:]]</f>
        <v>0</v>
      </c>
      <c r="L80" s="187">
        <f>[1]!BasilRadata10[[#This Row],[2A. Barnehagens eier(Private eiere må fylle ut pkt.C):]]</f>
        <v>0</v>
      </c>
      <c r="M80" s="42">
        <f>[1]!BasilRadata10[[#This Row],[8E. Oppgi antall årsverk barnehagen har pensjonsforpliktelser for:]]</f>
        <v>0</v>
      </c>
      <c r="N80" s="11">
        <f>[1]!BasilRadata10[[#This Row],[HEQ
0-2]]</f>
        <v>0</v>
      </c>
      <c r="O80" s="11">
        <f>[1]!BasilRadata10[[#This Row],[HEQ
3-6]]</f>
        <v>0</v>
      </c>
    </row>
    <row r="81" spans="1:15" x14ac:dyDescent="0.25">
      <c r="A81" s="186">
        <f>[1]!BasilRadata10[[#This Row],[År]]</f>
        <v>0</v>
      </c>
      <c r="B81" s="187">
        <f>[1]!BasilRadata10[[#This Row],[1A. Kommunenr:]]</f>
        <v>0</v>
      </c>
      <c r="C81" s="186">
        <f>[1]!BasilRadata10[[#This Row],[1A. Kommune:]]</f>
        <v>0</v>
      </c>
      <c r="D81" s="186">
        <f>[1]!BasilRadata10[[#This Row],[1A. Bydelsnummer:]]</f>
        <v>0</v>
      </c>
      <c r="E81" s="186">
        <f>[1]!BasilRadata10[[#This Row],[1A. Bydelsnavn:]]</f>
        <v>0</v>
      </c>
      <c r="F81" s="186">
        <f>[1]!BasilRadata10[[#This Row],[1A. Fylkesnummer:]]</f>
        <v>0</v>
      </c>
      <c r="G81" s="186">
        <f>[1]!BasilRadata10[[#This Row],[1A. Fylkesnavn:]]</f>
        <v>0</v>
      </c>
      <c r="H81" s="187">
        <f>[1]!BasilRadata10[[#This Row],[1B. Barnehage:]]</f>
        <v>0</v>
      </c>
      <c r="I81" s="187">
        <f>[1]!BasilRadata10[[#This Row],[1B. Organisasjonsnummer:]]</f>
        <v>0</v>
      </c>
      <c r="J81" s="187">
        <f>[1]!BasilRadata10[[#This Row],[1C. Etablert drift(årstall):]]</f>
        <v>0</v>
      </c>
      <c r="K81" s="186">
        <f>[1]!BasilRadata10[[#This Row],[1D. Barnehagetype:]]</f>
        <v>0</v>
      </c>
      <c r="L81" s="187">
        <f>[1]!BasilRadata10[[#This Row],[2A. Barnehagens eier(Private eiere må fylle ut pkt.C):]]</f>
        <v>0</v>
      </c>
      <c r="M81" s="42">
        <f>[1]!BasilRadata10[[#This Row],[8E. Oppgi antall årsverk barnehagen har pensjonsforpliktelser for:]]</f>
        <v>0</v>
      </c>
      <c r="N81" s="11">
        <f>[1]!BasilRadata10[[#This Row],[HEQ
0-2]]</f>
        <v>0</v>
      </c>
      <c r="O81" s="11">
        <f>[1]!BasilRadata10[[#This Row],[HEQ
3-6]]</f>
        <v>0</v>
      </c>
    </row>
    <row r="82" spans="1:15" x14ac:dyDescent="0.25">
      <c r="A82" s="186">
        <f>[1]!BasilRadata10[[#This Row],[År]]</f>
        <v>0</v>
      </c>
      <c r="B82" s="187">
        <f>[1]!BasilRadata10[[#This Row],[1A. Kommunenr:]]</f>
        <v>0</v>
      </c>
      <c r="C82" s="186">
        <f>[1]!BasilRadata10[[#This Row],[1A. Kommune:]]</f>
        <v>0</v>
      </c>
      <c r="D82" s="186">
        <f>[1]!BasilRadata10[[#This Row],[1A. Bydelsnummer:]]</f>
        <v>0</v>
      </c>
      <c r="E82" s="186">
        <f>[1]!BasilRadata10[[#This Row],[1A. Bydelsnavn:]]</f>
        <v>0</v>
      </c>
      <c r="F82" s="186">
        <f>[1]!BasilRadata10[[#This Row],[1A. Fylkesnummer:]]</f>
        <v>0</v>
      </c>
      <c r="G82" s="186">
        <f>[1]!BasilRadata10[[#This Row],[1A. Fylkesnavn:]]</f>
        <v>0</v>
      </c>
      <c r="H82" s="187">
        <f>[1]!BasilRadata10[[#This Row],[1B. Barnehage:]]</f>
        <v>0</v>
      </c>
      <c r="I82" s="187">
        <f>[1]!BasilRadata10[[#This Row],[1B. Organisasjonsnummer:]]</f>
        <v>0</v>
      </c>
      <c r="J82" s="187">
        <f>[1]!BasilRadata10[[#This Row],[1C. Etablert drift(årstall):]]</f>
        <v>0</v>
      </c>
      <c r="K82" s="186">
        <f>[1]!BasilRadata10[[#This Row],[1D. Barnehagetype:]]</f>
        <v>0</v>
      </c>
      <c r="L82" s="187">
        <f>[1]!BasilRadata10[[#This Row],[2A. Barnehagens eier(Private eiere må fylle ut pkt.C):]]</f>
        <v>0</v>
      </c>
      <c r="M82" s="42">
        <f>[1]!BasilRadata10[[#This Row],[8E. Oppgi antall årsverk barnehagen har pensjonsforpliktelser for:]]</f>
        <v>0</v>
      </c>
      <c r="N82" s="11">
        <f>[1]!BasilRadata10[[#This Row],[HEQ
0-2]]</f>
        <v>0</v>
      </c>
      <c r="O82" s="11">
        <f>[1]!BasilRadata10[[#This Row],[HEQ
3-6]]</f>
        <v>0</v>
      </c>
    </row>
    <row r="83" spans="1:15" x14ac:dyDescent="0.25">
      <c r="A83" s="186">
        <f>[1]!BasilRadata10[[#This Row],[År]]</f>
        <v>0</v>
      </c>
      <c r="B83" s="187">
        <f>[1]!BasilRadata10[[#This Row],[1A. Kommunenr:]]</f>
        <v>0</v>
      </c>
      <c r="C83" s="186">
        <f>[1]!BasilRadata10[[#This Row],[1A. Kommune:]]</f>
        <v>0</v>
      </c>
      <c r="D83" s="186">
        <f>[1]!BasilRadata10[[#This Row],[1A. Bydelsnummer:]]</f>
        <v>0</v>
      </c>
      <c r="E83" s="186">
        <f>[1]!BasilRadata10[[#This Row],[1A. Bydelsnavn:]]</f>
        <v>0</v>
      </c>
      <c r="F83" s="186">
        <f>[1]!BasilRadata10[[#This Row],[1A. Fylkesnummer:]]</f>
        <v>0</v>
      </c>
      <c r="G83" s="186">
        <f>[1]!BasilRadata10[[#This Row],[1A. Fylkesnavn:]]</f>
        <v>0</v>
      </c>
      <c r="H83" s="187">
        <f>[1]!BasilRadata10[[#This Row],[1B. Barnehage:]]</f>
        <v>0</v>
      </c>
      <c r="I83" s="187">
        <f>[1]!BasilRadata10[[#This Row],[1B. Organisasjonsnummer:]]</f>
        <v>0</v>
      </c>
      <c r="J83" s="187">
        <f>[1]!BasilRadata10[[#This Row],[1C. Etablert drift(årstall):]]</f>
        <v>0</v>
      </c>
      <c r="K83" s="186">
        <f>[1]!BasilRadata10[[#This Row],[1D. Barnehagetype:]]</f>
        <v>0</v>
      </c>
      <c r="L83" s="187">
        <f>[1]!BasilRadata10[[#This Row],[2A. Barnehagens eier(Private eiere må fylle ut pkt.C):]]</f>
        <v>0</v>
      </c>
      <c r="M83" s="42">
        <f>[1]!BasilRadata10[[#This Row],[8E. Oppgi antall årsverk barnehagen har pensjonsforpliktelser for:]]</f>
        <v>0</v>
      </c>
      <c r="N83" s="11">
        <f>[1]!BasilRadata10[[#This Row],[HEQ
0-2]]</f>
        <v>0</v>
      </c>
      <c r="O83" s="11">
        <f>[1]!BasilRadata10[[#This Row],[HEQ
3-6]]</f>
        <v>0</v>
      </c>
    </row>
    <row r="84" spans="1:15" x14ac:dyDescent="0.25">
      <c r="A84" s="186">
        <f>[1]!BasilRadata10[[#This Row],[År]]</f>
        <v>0</v>
      </c>
      <c r="B84" s="187">
        <f>[1]!BasilRadata10[[#This Row],[1A. Kommunenr:]]</f>
        <v>0</v>
      </c>
      <c r="C84" s="186">
        <f>[1]!BasilRadata10[[#This Row],[1A. Kommune:]]</f>
        <v>0</v>
      </c>
      <c r="D84" s="186">
        <f>[1]!BasilRadata10[[#This Row],[1A. Bydelsnummer:]]</f>
        <v>0</v>
      </c>
      <c r="E84" s="186">
        <f>[1]!BasilRadata10[[#This Row],[1A. Bydelsnavn:]]</f>
        <v>0</v>
      </c>
      <c r="F84" s="186">
        <f>[1]!BasilRadata10[[#This Row],[1A. Fylkesnummer:]]</f>
        <v>0</v>
      </c>
      <c r="G84" s="186">
        <f>[1]!BasilRadata10[[#This Row],[1A. Fylkesnavn:]]</f>
        <v>0</v>
      </c>
      <c r="H84" s="187">
        <f>[1]!BasilRadata10[[#This Row],[1B. Barnehage:]]</f>
        <v>0</v>
      </c>
      <c r="I84" s="187">
        <f>[1]!BasilRadata10[[#This Row],[1B. Organisasjonsnummer:]]</f>
        <v>0</v>
      </c>
      <c r="J84" s="187">
        <f>[1]!BasilRadata10[[#This Row],[1C. Etablert drift(årstall):]]</f>
        <v>0</v>
      </c>
      <c r="K84" s="186">
        <f>[1]!BasilRadata10[[#This Row],[1D. Barnehagetype:]]</f>
        <v>0</v>
      </c>
      <c r="L84" s="187">
        <f>[1]!BasilRadata10[[#This Row],[2A. Barnehagens eier(Private eiere må fylle ut pkt.C):]]</f>
        <v>0</v>
      </c>
      <c r="M84" s="42">
        <f>[1]!BasilRadata10[[#This Row],[8E. Oppgi antall årsverk barnehagen har pensjonsforpliktelser for:]]</f>
        <v>0</v>
      </c>
      <c r="N84" s="11">
        <f>[1]!BasilRadata10[[#This Row],[HEQ
0-2]]</f>
        <v>0</v>
      </c>
      <c r="O84" s="11">
        <f>[1]!BasilRadata10[[#This Row],[HEQ
3-6]]</f>
        <v>0</v>
      </c>
    </row>
    <row r="85" spans="1:15" x14ac:dyDescent="0.25">
      <c r="A85" s="186">
        <f>[1]!BasilRadata10[[#This Row],[År]]</f>
        <v>0</v>
      </c>
      <c r="B85" s="187">
        <f>[1]!BasilRadata10[[#This Row],[1A. Kommunenr:]]</f>
        <v>0</v>
      </c>
      <c r="C85" s="186">
        <f>[1]!BasilRadata10[[#This Row],[1A. Kommune:]]</f>
        <v>0</v>
      </c>
      <c r="D85" s="186">
        <f>[1]!BasilRadata10[[#This Row],[1A. Bydelsnummer:]]</f>
        <v>0</v>
      </c>
      <c r="E85" s="186">
        <f>[1]!BasilRadata10[[#This Row],[1A. Bydelsnavn:]]</f>
        <v>0</v>
      </c>
      <c r="F85" s="186">
        <f>[1]!BasilRadata10[[#This Row],[1A. Fylkesnummer:]]</f>
        <v>0</v>
      </c>
      <c r="G85" s="186">
        <f>[1]!BasilRadata10[[#This Row],[1A. Fylkesnavn:]]</f>
        <v>0</v>
      </c>
      <c r="H85" s="187">
        <f>[1]!BasilRadata10[[#This Row],[1B. Barnehage:]]</f>
        <v>0</v>
      </c>
      <c r="I85" s="187">
        <f>[1]!BasilRadata10[[#This Row],[1B. Organisasjonsnummer:]]</f>
        <v>0</v>
      </c>
      <c r="J85" s="187">
        <f>[1]!BasilRadata10[[#This Row],[1C. Etablert drift(årstall):]]</f>
        <v>0</v>
      </c>
      <c r="K85" s="186">
        <f>[1]!BasilRadata10[[#This Row],[1D. Barnehagetype:]]</f>
        <v>0</v>
      </c>
      <c r="L85" s="187">
        <f>[1]!BasilRadata10[[#This Row],[2A. Barnehagens eier(Private eiere må fylle ut pkt.C):]]</f>
        <v>0</v>
      </c>
      <c r="M85" s="42">
        <f>[1]!BasilRadata10[[#This Row],[8E. Oppgi antall årsverk barnehagen har pensjonsforpliktelser for:]]</f>
        <v>0</v>
      </c>
      <c r="N85" s="11">
        <f>[1]!BasilRadata10[[#This Row],[HEQ
0-2]]</f>
        <v>0</v>
      </c>
      <c r="O85" s="11">
        <f>[1]!BasilRadata10[[#This Row],[HEQ
3-6]]</f>
        <v>0</v>
      </c>
    </row>
    <row r="86" spans="1:15" x14ac:dyDescent="0.25">
      <c r="A86" s="186">
        <f>[1]!BasilRadata10[[#This Row],[År]]</f>
        <v>0</v>
      </c>
      <c r="B86" s="187">
        <f>[1]!BasilRadata10[[#This Row],[1A. Kommunenr:]]</f>
        <v>0</v>
      </c>
      <c r="C86" s="186">
        <f>[1]!BasilRadata10[[#This Row],[1A. Kommune:]]</f>
        <v>0</v>
      </c>
      <c r="D86" s="186">
        <f>[1]!BasilRadata10[[#This Row],[1A. Bydelsnummer:]]</f>
        <v>0</v>
      </c>
      <c r="E86" s="186">
        <f>[1]!BasilRadata10[[#This Row],[1A. Bydelsnavn:]]</f>
        <v>0</v>
      </c>
      <c r="F86" s="186">
        <f>[1]!BasilRadata10[[#This Row],[1A. Fylkesnummer:]]</f>
        <v>0</v>
      </c>
      <c r="G86" s="186">
        <f>[1]!BasilRadata10[[#This Row],[1A. Fylkesnavn:]]</f>
        <v>0</v>
      </c>
      <c r="H86" s="187">
        <f>[1]!BasilRadata10[[#This Row],[1B. Barnehage:]]</f>
        <v>0</v>
      </c>
      <c r="I86" s="187">
        <f>[1]!BasilRadata10[[#This Row],[1B. Organisasjonsnummer:]]</f>
        <v>0</v>
      </c>
      <c r="J86" s="187">
        <f>[1]!BasilRadata10[[#This Row],[1C. Etablert drift(årstall):]]</f>
        <v>0</v>
      </c>
      <c r="K86" s="186">
        <f>[1]!BasilRadata10[[#This Row],[1D. Barnehagetype:]]</f>
        <v>0</v>
      </c>
      <c r="L86" s="187">
        <f>[1]!BasilRadata10[[#This Row],[2A. Barnehagens eier(Private eiere må fylle ut pkt.C):]]</f>
        <v>0</v>
      </c>
      <c r="M86" s="42">
        <f>[1]!BasilRadata10[[#This Row],[8E. Oppgi antall årsverk barnehagen har pensjonsforpliktelser for:]]</f>
        <v>0</v>
      </c>
      <c r="N86" s="11">
        <f>[1]!BasilRadata10[[#This Row],[HEQ
0-2]]</f>
        <v>0</v>
      </c>
      <c r="O86" s="11">
        <f>[1]!BasilRadata10[[#This Row],[HEQ
3-6]]</f>
        <v>0</v>
      </c>
    </row>
    <row r="87" spans="1:15" x14ac:dyDescent="0.25">
      <c r="A87" s="186">
        <f>[1]!BasilRadata10[[#This Row],[År]]</f>
        <v>0</v>
      </c>
      <c r="B87" s="187">
        <f>[1]!BasilRadata10[[#This Row],[1A. Kommunenr:]]</f>
        <v>0</v>
      </c>
      <c r="C87" s="186">
        <f>[1]!BasilRadata10[[#This Row],[1A. Kommune:]]</f>
        <v>0</v>
      </c>
      <c r="D87" s="186">
        <f>[1]!BasilRadata10[[#This Row],[1A. Bydelsnummer:]]</f>
        <v>0</v>
      </c>
      <c r="E87" s="186">
        <f>[1]!BasilRadata10[[#This Row],[1A. Bydelsnavn:]]</f>
        <v>0</v>
      </c>
      <c r="F87" s="186">
        <f>[1]!BasilRadata10[[#This Row],[1A. Fylkesnummer:]]</f>
        <v>0</v>
      </c>
      <c r="G87" s="186">
        <f>[1]!BasilRadata10[[#This Row],[1A. Fylkesnavn:]]</f>
        <v>0</v>
      </c>
      <c r="H87" s="187">
        <f>[1]!BasilRadata10[[#This Row],[1B. Barnehage:]]</f>
        <v>0</v>
      </c>
      <c r="I87" s="187">
        <f>[1]!BasilRadata10[[#This Row],[1B. Organisasjonsnummer:]]</f>
        <v>0</v>
      </c>
      <c r="J87" s="187">
        <f>[1]!BasilRadata10[[#This Row],[1C. Etablert drift(årstall):]]</f>
        <v>0</v>
      </c>
      <c r="K87" s="186">
        <f>[1]!BasilRadata10[[#This Row],[1D. Barnehagetype:]]</f>
        <v>0</v>
      </c>
      <c r="L87" s="187">
        <f>[1]!BasilRadata10[[#This Row],[2A. Barnehagens eier(Private eiere må fylle ut pkt.C):]]</f>
        <v>0</v>
      </c>
      <c r="M87" s="42">
        <f>[1]!BasilRadata10[[#This Row],[8E. Oppgi antall årsverk barnehagen har pensjonsforpliktelser for:]]</f>
        <v>0</v>
      </c>
      <c r="N87" s="11">
        <f>[1]!BasilRadata10[[#This Row],[HEQ
0-2]]</f>
        <v>0</v>
      </c>
      <c r="O87" s="11">
        <f>[1]!BasilRadata10[[#This Row],[HEQ
3-6]]</f>
        <v>0</v>
      </c>
    </row>
    <row r="88" spans="1:15" x14ac:dyDescent="0.25">
      <c r="A88" s="186">
        <f>[1]!BasilRadata10[[#This Row],[År]]</f>
        <v>0</v>
      </c>
      <c r="B88" s="187">
        <f>[1]!BasilRadata10[[#This Row],[1A. Kommunenr:]]</f>
        <v>0</v>
      </c>
      <c r="C88" s="186">
        <f>[1]!BasilRadata10[[#This Row],[1A. Kommune:]]</f>
        <v>0</v>
      </c>
      <c r="D88" s="186">
        <f>[1]!BasilRadata10[[#This Row],[1A. Bydelsnummer:]]</f>
        <v>0</v>
      </c>
      <c r="E88" s="186">
        <f>[1]!BasilRadata10[[#This Row],[1A. Bydelsnavn:]]</f>
        <v>0</v>
      </c>
      <c r="F88" s="186">
        <f>[1]!BasilRadata10[[#This Row],[1A. Fylkesnummer:]]</f>
        <v>0</v>
      </c>
      <c r="G88" s="186">
        <f>[1]!BasilRadata10[[#This Row],[1A. Fylkesnavn:]]</f>
        <v>0</v>
      </c>
      <c r="H88" s="187">
        <f>[1]!BasilRadata10[[#This Row],[1B. Barnehage:]]</f>
        <v>0</v>
      </c>
      <c r="I88" s="187">
        <f>[1]!BasilRadata10[[#This Row],[1B. Organisasjonsnummer:]]</f>
        <v>0</v>
      </c>
      <c r="J88" s="187">
        <f>[1]!BasilRadata10[[#This Row],[1C. Etablert drift(årstall):]]</f>
        <v>0</v>
      </c>
      <c r="K88" s="186">
        <f>[1]!BasilRadata10[[#This Row],[1D. Barnehagetype:]]</f>
        <v>0</v>
      </c>
      <c r="L88" s="187">
        <f>[1]!BasilRadata10[[#This Row],[2A. Barnehagens eier(Private eiere må fylle ut pkt.C):]]</f>
        <v>0</v>
      </c>
      <c r="M88" s="42">
        <f>[1]!BasilRadata10[[#This Row],[8E. Oppgi antall årsverk barnehagen har pensjonsforpliktelser for:]]</f>
        <v>0</v>
      </c>
      <c r="N88" s="11">
        <f>[1]!BasilRadata10[[#This Row],[HEQ
0-2]]</f>
        <v>0</v>
      </c>
      <c r="O88" s="11">
        <f>[1]!BasilRadata10[[#This Row],[HEQ
3-6]]</f>
        <v>0</v>
      </c>
    </row>
    <row r="89" spans="1:15" x14ac:dyDescent="0.25">
      <c r="A89" s="186">
        <f>[1]!BasilRadata10[[#This Row],[År]]</f>
        <v>0</v>
      </c>
      <c r="B89" s="187">
        <f>[1]!BasilRadata10[[#This Row],[1A. Kommunenr:]]</f>
        <v>0</v>
      </c>
      <c r="C89" s="186">
        <f>[1]!BasilRadata10[[#This Row],[1A. Kommune:]]</f>
        <v>0</v>
      </c>
      <c r="D89" s="186">
        <f>[1]!BasilRadata10[[#This Row],[1A. Bydelsnummer:]]</f>
        <v>0</v>
      </c>
      <c r="E89" s="186">
        <f>[1]!BasilRadata10[[#This Row],[1A. Bydelsnavn:]]</f>
        <v>0</v>
      </c>
      <c r="F89" s="186">
        <f>[1]!BasilRadata10[[#This Row],[1A. Fylkesnummer:]]</f>
        <v>0</v>
      </c>
      <c r="G89" s="186">
        <f>[1]!BasilRadata10[[#This Row],[1A. Fylkesnavn:]]</f>
        <v>0</v>
      </c>
      <c r="H89" s="187">
        <f>[1]!BasilRadata10[[#This Row],[1B. Barnehage:]]</f>
        <v>0</v>
      </c>
      <c r="I89" s="187">
        <f>[1]!BasilRadata10[[#This Row],[1B. Organisasjonsnummer:]]</f>
        <v>0</v>
      </c>
      <c r="J89" s="187">
        <f>[1]!BasilRadata10[[#This Row],[1C. Etablert drift(årstall):]]</f>
        <v>0</v>
      </c>
      <c r="K89" s="186">
        <f>[1]!BasilRadata10[[#This Row],[1D. Barnehagetype:]]</f>
        <v>0</v>
      </c>
      <c r="L89" s="187">
        <f>[1]!BasilRadata10[[#This Row],[2A. Barnehagens eier(Private eiere må fylle ut pkt.C):]]</f>
        <v>0</v>
      </c>
      <c r="M89" s="42">
        <f>[1]!BasilRadata10[[#This Row],[8E. Oppgi antall årsverk barnehagen har pensjonsforpliktelser for:]]</f>
        <v>0</v>
      </c>
      <c r="N89" s="11">
        <f>[1]!BasilRadata10[[#This Row],[HEQ
0-2]]</f>
        <v>0</v>
      </c>
      <c r="O89" s="11">
        <f>[1]!BasilRadata10[[#This Row],[HEQ
3-6]]</f>
        <v>0</v>
      </c>
    </row>
    <row r="90" spans="1:15" x14ac:dyDescent="0.25">
      <c r="A90" s="186">
        <f>[1]!BasilRadata10[[#This Row],[År]]</f>
        <v>0</v>
      </c>
      <c r="B90" s="187">
        <f>[1]!BasilRadata10[[#This Row],[1A. Kommunenr:]]</f>
        <v>0</v>
      </c>
      <c r="C90" s="186">
        <f>[1]!BasilRadata10[[#This Row],[1A. Kommune:]]</f>
        <v>0</v>
      </c>
      <c r="D90" s="186">
        <f>[1]!BasilRadata10[[#This Row],[1A. Bydelsnummer:]]</f>
        <v>0</v>
      </c>
      <c r="E90" s="186">
        <f>[1]!BasilRadata10[[#This Row],[1A. Bydelsnavn:]]</f>
        <v>0</v>
      </c>
      <c r="F90" s="186">
        <f>[1]!BasilRadata10[[#This Row],[1A. Fylkesnummer:]]</f>
        <v>0</v>
      </c>
      <c r="G90" s="186">
        <f>[1]!BasilRadata10[[#This Row],[1A. Fylkesnavn:]]</f>
        <v>0</v>
      </c>
      <c r="H90" s="187">
        <f>[1]!BasilRadata10[[#This Row],[1B. Barnehage:]]</f>
        <v>0</v>
      </c>
      <c r="I90" s="187">
        <f>[1]!BasilRadata10[[#This Row],[1B. Organisasjonsnummer:]]</f>
        <v>0</v>
      </c>
      <c r="J90" s="187">
        <f>[1]!BasilRadata10[[#This Row],[1C. Etablert drift(årstall):]]</f>
        <v>0</v>
      </c>
      <c r="K90" s="186">
        <f>[1]!BasilRadata10[[#This Row],[1D. Barnehagetype:]]</f>
        <v>0</v>
      </c>
      <c r="L90" s="187">
        <f>[1]!BasilRadata10[[#This Row],[2A. Barnehagens eier(Private eiere må fylle ut pkt.C):]]</f>
        <v>0</v>
      </c>
      <c r="M90" s="42">
        <f>[1]!BasilRadata10[[#This Row],[8E. Oppgi antall årsverk barnehagen har pensjonsforpliktelser for:]]</f>
        <v>0</v>
      </c>
      <c r="N90" s="11">
        <f>[1]!BasilRadata10[[#This Row],[HEQ
0-2]]</f>
        <v>0</v>
      </c>
      <c r="O90" s="11">
        <f>[1]!BasilRadata10[[#This Row],[HEQ
3-6]]</f>
        <v>0</v>
      </c>
    </row>
    <row r="91" spans="1:15" x14ac:dyDescent="0.25">
      <c r="A91" s="186">
        <f>[1]!BasilRadata10[[#This Row],[År]]</f>
        <v>0</v>
      </c>
      <c r="B91" s="187">
        <f>[1]!BasilRadata10[[#This Row],[1A. Kommunenr:]]</f>
        <v>0</v>
      </c>
      <c r="C91" s="186">
        <f>[1]!BasilRadata10[[#This Row],[1A. Kommune:]]</f>
        <v>0</v>
      </c>
      <c r="D91" s="186">
        <f>[1]!BasilRadata10[[#This Row],[1A. Bydelsnummer:]]</f>
        <v>0</v>
      </c>
      <c r="E91" s="186">
        <f>[1]!BasilRadata10[[#This Row],[1A. Bydelsnavn:]]</f>
        <v>0</v>
      </c>
      <c r="F91" s="186">
        <f>[1]!BasilRadata10[[#This Row],[1A. Fylkesnummer:]]</f>
        <v>0</v>
      </c>
      <c r="G91" s="186">
        <f>[1]!BasilRadata10[[#This Row],[1A. Fylkesnavn:]]</f>
        <v>0</v>
      </c>
      <c r="H91" s="187">
        <f>[1]!BasilRadata10[[#This Row],[1B. Barnehage:]]</f>
        <v>0</v>
      </c>
      <c r="I91" s="187">
        <f>[1]!BasilRadata10[[#This Row],[1B. Organisasjonsnummer:]]</f>
        <v>0</v>
      </c>
      <c r="J91" s="187">
        <f>[1]!BasilRadata10[[#This Row],[1C. Etablert drift(årstall):]]</f>
        <v>0</v>
      </c>
      <c r="K91" s="186">
        <f>[1]!BasilRadata10[[#This Row],[1D. Barnehagetype:]]</f>
        <v>0</v>
      </c>
      <c r="L91" s="187">
        <f>[1]!BasilRadata10[[#This Row],[2A. Barnehagens eier(Private eiere må fylle ut pkt.C):]]</f>
        <v>0</v>
      </c>
      <c r="M91" s="42">
        <f>[1]!BasilRadata10[[#This Row],[8E. Oppgi antall årsverk barnehagen har pensjonsforpliktelser for:]]</f>
        <v>0</v>
      </c>
      <c r="N91" s="11">
        <f>[1]!BasilRadata10[[#This Row],[HEQ
0-2]]</f>
        <v>0</v>
      </c>
      <c r="O91" s="11">
        <f>[1]!BasilRadata10[[#This Row],[HEQ
3-6]]</f>
        <v>0</v>
      </c>
    </row>
    <row r="92" spans="1:15" x14ac:dyDescent="0.25">
      <c r="A92" s="186">
        <f>[1]!BasilRadata10[[#This Row],[År]]</f>
        <v>0</v>
      </c>
      <c r="B92" s="187">
        <f>[1]!BasilRadata10[[#This Row],[1A. Kommunenr:]]</f>
        <v>0</v>
      </c>
      <c r="C92" s="186">
        <f>[1]!BasilRadata10[[#This Row],[1A. Kommune:]]</f>
        <v>0</v>
      </c>
      <c r="D92" s="186">
        <f>[1]!BasilRadata10[[#This Row],[1A. Bydelsnummer:]]</f>
        <v>0</v>
      </c>
      <c r="E92" s="186">
        <f>[1]!BasilRadata10[[#This Row],[1A. Bydelsnavn:]]</f>
        <v>0</v>
      </c>
      <c r="F92" s="186">
        <f>[1]!BasilRadata10[[#This Row],[1A. Fylkesnummer:]]</f>
        <v>0</v>
      </c>
      <c r="G92" s="186">
        <f>[1]!BasilRadata10[[#This Row],[1A. Fylkesnavn:]]</f>
        <v>0</v>
      </c>
      <c r="H92" s="187">
        <f>[1]!BasilRadata10[[#This Row],[1B. Barnehage:]]</f>
        <v>0</v>
      </c>
      <c r="I92" s="187">
        <f>[1]!BasilRadata10[[#This Row],[1B. Organisasjonsnummer:]]</f>
        <v>0</v>
      </c>
      <c r="J92" s="187">
        <f>[1]!BasilRadata10[[#This Row],[1C. Etablert drift(årstall):]]</f>
        <v>0</v>
      </c>
      <c r="K92" s="186">
        <f>[1]!BasilRadata10[[#This Row],[1D. Barnehagetype:]]</f>
        <v>0</v>
      </c>
      <c r="L92" s="187">
        <f>[1]!BasilRadata10[[#This Row],[2A. Barnehagens eier(Private eiere må fylle ut pkt.C):]]</f>
        <v>0</v>
      </c>
      <c r="M92" s="42">
        <f>[1]!BasilRadata10[[#This Row],[8E. Oppgi antall årsverk barnehagen har pensjonsforpliktelser for:]]</f>
        <v>0</v>
      </c>
      <c r="N92" s="11">
        <f>[1]!BasilRadata10[[#This Row],[HEQ
0-2]]</f>
        <v>0</v>
      </c>
      <c r="O92" s="11">
        <f>[1]!BasilRadata10[[#This Row],[HEQ
3-6]]</f>
        <v>0</v>
      </c>
    </row>
    <row r="93" spans="1:15" x14ac:dyDescent="0.25">
      <c r="A93" s="186">
        <f>[1]!BasilRadata10[[#This Row],[År]]</f>
        <v>0</v>
      </c>
      <c r="B93" s="187">
        <f>[1]!BasilRadata10[[#This Row],[1A. Kommunenr:]]</f>
        <v>0</v>
      </c>
      <c r="C93" s="186">
        <f>[1]!BasilRadata10[[#This Row],[1A. Kommune:]]</f>
        <v>0</v>
      </c>
      <c r="D93" s="186">
        <f>[1]!BasilRadata10[[#This Row],[1A. Bydelsnummer:]]</f>
        <v>0</v>
      </c>
      <c r="E93" s="186">
        <f>[1]!BasilRadata10[[#This Row],[1A. Bydelsnavn:]]</f>
        <v>0</v>
      </c>
      <c r="F93" s="186">
        <f>[1]!BasilRadata10[[#This Row],[1A. Fylkesnummer:]]</f>
        <v>0</v>
      </c>
      <c r="G93" s="186">
        <f>[1]!BasilRadata10[[#This Row],[1A. Fylkesnavn:]]</f>
        <v>0</v>
      </c>
      <c r="H93" s="187">
        <f>[1]!BasilRadata10[[#This Row],[1B. Barnehage:]]</f>
        <v>0</v>
      </c>
      <c r="I93" s="187">
        <f>[1]!BasilRadata10[[#This Row],[1B. Organisasjonsnummer:]]</f>
        <v>0</v>
      </c>
      <c r="J93" s="187">
        <f>[1]!BasilRadata10[[#This Row],[1C. Etablert drift(årstall):]]</f>
        <v>0</v>
      </c>
      <c r="K93" s="186">
        <f>[1]!BasilRadata10[[#This Row],[1D. Barnehagetype:]]</f>
        <v>0</v>
      </c>
      <c r="L93" s="187">
        <f>[1]!BasilRadata10[[#This Row],[2A. Barnehagens eier(Private eiere må fylle ut pkt.C):]]</f>
        <v>0</v>
      </c>
      <c r="M93" s="42">
        <f>[1]!BasilRadata10[[#This Row],[8E. Oppgi antall årsverk barnehagen har pensjonsforpliktelser for:]]</f>
        <v>0</v>
      </c>
      <c r="N93" s="11">
        <f>[1]!BasilRadata10[[#This Row],[HEQ
0-2]]</f>
        <v>0</v>
      </c>
      <c r="O93" s="11">
        <f>[1]!BasilRadata10[[#This Row],[HEQ
3-6]]</f>
        <v>0</v>
      </c>
    </row>
    <row r="94" spans="1:15" x14ac:dyDescent="0.25">
      <c r="A94" s="186">
        <f>[1]!BasilRadata10[[#This Row],[År]]</f>
        <v>0</v>
      </c>
      <c r="B94" s="187">
        <f>[1]!BasilRadata10[[#This Row],[1A. Kommunenr:]]</f>
        <v>0</v>
      </c>
      <c r="C94" s="186">
        <f>[1]!BasilRadata10[[#This Row],[1A. Kommune:]]</f>
        <v>0</v>
      </c>
      <c r="D94" s="186">
        <f>[1]!BasilRadata10[[#This Row],[1A. Bydelsnummer:]]</f>
        <v>0</v>
      </c>
      <c r="E94" s="186">
        <f>[1]!BasilRadata10[[#This Row],[1A. Bydelsnavn:]]</f>
        <v>0</v>
      </c>
      <c r="F94" s="186">
        <f>[1]!BasilRadata10[[#This Row],[1A. Fylkesnummer:]]</f>
        <v>0</v>
      </c>
      <c r="G94" s="186">
        <f>[1]!BasilRadata10[[#This Row],[1A. Fylkesnavn:]]</f>
        <v>0</v>
      </c>
      <c r="H94" s="187">
        <f>[1]!BasilRadata10[[#This Row],[1B. Barnehage:]]</f>
        <v>0</v>
      </c>
      <c r="I94" s="187">
        <f>[1]!BasilRadata10[[#This Row],[1B. Organisasjonsnummer:]]</f>
        <v>0</v>
      </c>
      <c r="J94" s="187">
        <f>[1]!BasilRadata10[[#This Row],[1C. Etablert drift(årstall):]]</f>
        <v>0</v>
      </c>
      <c r="K94" s="186">
        <f>[1]!BasilRadata10[[#This Row],[1D. Barnehagetype:]]</f>
        <v>0</v>
      </c>
      <c r="L94" s="187">
        <f>[1]!BasilRadata10[[#This Row],[2A. Barnehagens eier(Private eiere må fylle ut pkt.C):]]</f>
        <v>0</v>
      </c>
      <c r="M94" s="42">
        <f>[1]!BasilRadata10[[#This Row],[8E. Oppgi antall årsverk barnehagen har pensjonsforpliktelser for:]]</f>
        <v>0</v>
      </c>
      <c r="N94" s="11">
        <f>[1]!BasilRadata10[[#This Row],[HEQ
0-2]]</f>
        <v>0</v>
      </c>
      <c r="O94" s="11">
        <f>[1]!BasilRadata10[[#This Row],[HEQ
3-6]]</f>
        <v>0</v>
      </c>
    </row>
    <row r="95" spans="1:15" x14ac:dyDescent="0.25">
      <c r="A95" s="186">
        <f>[1]!BasilRadata10[[#This Row],[År]]</f>
        <v>0</v>
      </c>
      <c r="B95" s="187">
        <f>[1]!BasilRadata10[[#This Row],[1A. Kommunenr:]]</f>
        <v>0</v>
      </c>
      <c r="C95" s="186">
        <f>[1]!BasilRadata10[[#This Row],[1A. Kommune:]]</f>
        <v>0</v>
      </c>
      <c r="D95" s="186">
        <f>[1]!BasilRadata10[[#This Row],[1A. Bydelsnummer:]]</f>
        <v>0</v>
      </c>
      <c r="E95" s="186">
        <f>[1]!BasilRadata10[[#This Row],[1A. Bydelsnavn:]]</f>
        <v>0</v>
      </c>
      <c r="F95" s="186">
        <f>[1]!BasilRadata10[[#This Row],[1A. Fylkesnummer:]]</f>
        <v>0</v>
      </c>
      <c r="G95" s="186">
        <f>[1]!BasilRadata10[[#This Row],[1A. Fylkesnavn:]]</f>
        <v>0</v>
      </c>
      <c r="H95" s="187">
        <f>[1]!BasilRadata10[[#This Row],[1B. Barnehage:]]</f>
        <v>0</v>
      </c>
      <c r="I95" s="187">
        <f>[1]!BasilRadata10[[#This Row],[1B. Organisasjonsnummer:]]</f>
        <v>0</v>
      </c>
      <c r="J95" s="187">
        <f>[1]!BasilRadata10[[#This Row],[1C. Etablert drift(årstall):]]</f>
        <v>0</v>
      </c>
      <c r="K95" s="186">
        <f>[1]!BasilRadata10[[#This Row],[1D. Barnehagetype:]]</f>
        <v>0</v>
      </c>
      <c r="L95" s="187">
        <f>[1]!BasilRadata10[[#This Row],[2A. Barnehagens eier(Private eiere må fylle ut pkt.C):]]</f>
        <v>0</v>
      </c>
      <c r="M95" s="42">
        <f>[1]!BasilRadata10[[#This Row],[8E. Oppgi antall årsverk barnehagen har pensjonsforpliktelser for:]]</f>
        <v>0</v>
      </c>
      <c r="N95" s="11">
        <f>[1]!BasilRadata10[[#This Row],[HEQ
0-2]]</f>
        <v>0</v>
      </c>
      <c r="O95" s="11">
        <f>[1]!BasilRadata10[[#This Row],[HEQ
3-6]]</f>
        <v>0</v>
      </c>
    </row>
    <row r="96" spans="1:15" x14ac:dyDescent="0.25">
      <c r="A96" s="186">
        <f>[1]!BasilRadata10[[#This Row],[År]]</f>
        <v>0</v>
      </c>
      <c r="B96" s="187">
        <f>[1]!BasilRadata10[[#This Row],[1A. Kommunenr:]]</f>
        <v>0</v>
      </c>
      <c r="C96" s="186">
        <f>[1]!BasilRadata10[[#This Row],[1A. Kommune:]]</f>
        <v>0</v>
      </c>
      <c r="D96" s="186">
        <f>[1]!BasilRadata10[[#This Row],[1A. Bydelsnummer:]]</f>
        <v>0</v>
      </c>
      <c r="E96" s="186">
        <f>[1]!BasilRadata10[[#This Row],[1A. Bydelsnavn:]]</f>
        <v>0</v>
      </c>
      <c r="F96" s="186">
        <f>[1]!BasilRadata10[[#This Row],[1A. Fylkesnummer:]]</f>
        <v>0</v>
      </c>
      <c r="G96" s="186">
        <f>[1]!BasilRadata10[[#This Row],[1A. Fylkesnavn:]]</f>
        <v>0</v>
      </c>
      <c r="H96" s="187">
        <f>[1]!BasilRadata10[[#This Row],[1B. Barnehage:]]</f>
        <v>0</v>
      </c>
      <c r="I96" s="187">
        <f>[1]!BasilRadata10[[#This Row],[1B. Organisasjonsnummer:]]</f>
        <v>0</v>
      </c>
      <c r="J96" s="187">
        <f>[1]!BasilRadata10[[#This Row],[1C. Etablert drift(årstall):]]</f>
        <v>0</v>
      </c>
      <c r="K96" s="186">
        <f>[1]!BasilRadata10[[#This Row],[1D. Barnehagetype:]]</f>
        <v>0</v>
      </c>
      <c r="L96" s="187">
        <f>[1]!BasilRadata10[[#This Row],[2A. Barnehagens eier(Private eiere må fylle ut pkt.C):]]</f>
        <v>0</v>
      </c>
      <c r="M96" s="42">
        <f>[1]!BasilRadata10[[#This Row],[8E. Oppgi antall årsverk barnehagen har pensjonsforpliktelser for:]]</f>
        <v>0</v>
      </c>
      <c r="N96" s="11">
        <f>[1]!BasilRadata10[[#This Row],[HEQ
0-2]]</f>
        <v>0</v>
      </c>
      <c r="O96" s="11">
        <f>[1]!BasilRadata10[[#This Row],[HEQ
3-6]]</f>
        <v>0</v>
      </c>
    </row>
    <row r="97" spans="1:15" x14ac:dyDescent="0.25">
      <c r="A97" s="186">
        <f>[1]!BasilRadata10[[#This Row],[År]]</f>
        <v>0</v>
      </c>
      <c r="B97" s="187">
        <f>[1]!BasilRadata10[[#This Row],[1A. Kommunenr:]]</f>
        <v>0</v>
      </c>
      <c r="C97" s="186">
        <f>[1]!BasilRadata10[[#This Row],[1A. Kommune:]]</f>
        <v>0</v>
      </c>
      <c r="D97" s="186">
        <f>[1]!BasilRadata10[[#This Row],[1A. Bydelsnummer:]]</f>
        <v>0</v>
      </c>
      <c r="E97" s="186">
        <f>[1]!BasilRadata10[[#This Row],[1A. Bydelsnavn:]]</f>
        <v>0</v>
      </c>
      <c r="F97" s="186">
        <f>[1]!BasilRadata10[[#This Row],[1A. Fylkesnummer:]]</f>
        <v>0</v>
      </c>
      <c r="G97" s="186">
        <f>[1]!BasilRadata10[[#This Row],[1A. Fylkesnavn:]]</f>
        <v>0</v>
      </c>
      <c r="H97" s="187">
        <f>[1]!BasilRadata10[[#This Row],[1B. Barnehage:]]</f>
        <v>0</v>
      </c>
      <c r="I97" s="187">
        <f>[1]!BasilRadata10[[#This Row],[1B. Organisasjonsnummer:]]</f>
        <v>0</v>
      </c>
      <c r="J97" s="187">
        <f>[1]!BasilRadata10[[#This Row],[1C. Etablert drift(årstall):]]</f>
        <v>0</v>
      </c>
      <c r="K97" s="186">
        <f>[1]!BasilRadata10[[#This Row],[1D. Barnehagetype:]]</f>
        <v>0</v>
      </c>
      <c r="L97" s="187">
        <f>[1]!BasilRadata10[[#This Row],[2A. Barnehagens eier(Private eiere må fylle ut pkt.C):]]</f>
        <v>0</v>
      </c>
      <c r="M97" s="42">
        <f>[1]!BasilRadata10[[#This Row],[8E. Oppgi antall årsverk barnehagen har pensjonsforpliktelser for:]]</f>
        <v>0</v>
      </c>
      <c r="N97" s="11">
        <f>[1]!BasilRadata10[[#This Row],[HEQ
0-2]]</f>
        <v>0</v>
      </c>
      <c r="O97" s="11">
        <f>[1]!BasilRadata10[[#This Row],[HEQ
3-6]]</f>
        <v>0</v>
      </c>
    </row>
    <row r="98" spans="1:15" x14ac:dyDescent="0.25">
      <c r="A98" s="186">
        <f>[1]!BasilRadata10[[#This Row],[År]]</f>
        <v>0</v>
      </c>
      <c r="B98" s="187">
        <f>[1]!BasilRadata10[[#This Row],[1A. Kommunenr:]]</f>
        <v>0</v>
      </c>
      <c r="C98" s="186">
        <f>[1]!BasilRadata10[[#This Row],[1A. Kommune:]]</f>
        <v>0</v>
      </c>
      <c r="D98" s="186">
        <f>[1]!BasilRadata10[[#This Row],[1A. Bydelsnummer:]]</f>
        <v>0</v>
      </c>
      <c r="E98" s="186">
        <f>[1]!BasilRadata10[[#This Row],[1A. Bydelsnavn:]]</f>
        <v>0</v>
      </c>
      <c r="F98" s="186">
        <f>[1]!BasilRadata10[[#This Row],[1A. Fylkesnummer:]]</f>
        <v>0</v>
      </c>
      <c r="G98" s="186">
        <f>[1]!BasilRadata10[[#This Row],[1A. Fylkesnavn:]]</f>
        <v>0</v>
      </c>
      <c r="H98" s="187">
        <f>[1]!BasilRadata10[[#This Row],[1B. Barnehage:]]</f>
        <v>0</v>
      </c>
      <c r="I98" s="187">
        <f>[1]!BasilRadata10[[#This Row],[1B. Organisasjonsnummer:]]</f>
        <v>0</v>
      </c>
      <c r="J98" s="187">
        <f>[1]!BasilRadata10[[#This Row],[1C. Etablert drift(årstall):]]</f>
        <v>0</v>
      </c>
      <c r="K98" s="186">
        <f>[1]!BasilRadata10[[#This Row],[1D. Barnehagetype:]]</f>
        <v>0</v>
      </c>
      <c r="L98" s="187">
        <f>[1]!BasilRadata10[[#This Row],[2A. Barnehagens eier(Private eiere må fylle ut pkt.C):]]</f>
        <v>0</v>
      </c>
      <c r="M98" s="42">
        <f>[1]!BasilRadata10[[#This Row],[8E. Oppgi antall årsverk barnehagen har pensjonsforpliktelser for:]]</f>
        <v>0</v>
      </c>
      <c r="N98" s="11">
        <f>[1]!BasilRadata10[[#This Row],[HEQ
0-2]]</f>
        <v>0</v>
      </c>
      <c r="O98" s="11">
        <f>[1]!BasilRadata10[[#This Row],[HEQ
3-6]]</f>
        <v>0</v>
      </c>
    </row>
    <row r="99" spans="1:15" x14ac:dyDescent="0.25">
      <c r="A99" s="186">
        <f>[1]!BasilRadata10[[#This Row],[År]]</f>
        <v>0</v>
      </c>
      <c r="B99" s="187">
        <f>[1]!BasilRadata10[[#This Row],[1A. Kommunenr:]]</f>
        <v>0</v>
      </c>
      <c r="C99" s="186">
        <f>[1]!BasilRadata10[[#This Row],[1A. Kommune:]]</f>
        <v>0</v>
      </c>
      <c r="D99" s="186">
        <f>[1]!BasilRadata10[[#This Row],[1A. Bydelsnummer:]]</f>
        <v>0</v>
      </c>
      <c r="E99" s="186">
        <f>[1]!BasilRadata10[[#This Row],[1A. Bydelsnavn:]]</f>
        <v>0</v>
      </c>
      <c r="F99" s="186">
        <f>[1]!BasilRadata10[[#This Row],[1A. Fylkesnummer:]]</f>
        <v>0</v>
      </c>
      <c r="G99" s="186">
        <f>[1]!BasilRadata10[[#This Row],[1A. Fylkesnavn:]]</f>
        <v>0</v>
      </c>
      <c r="H99" s="187">
        <f>[1]!BasilRadata10[[#This Row],[1B. Barnehage:]]</f>
        <v>0</v>
      </c>
      <c r="I99" s="187">
        <f>[1]!BasilRadata10[[#This Row],[1B. Organisasjonsnummer:]]</f>
        <v>0</v>
      </c>
      <c r="J99" s="187">
        <f>[1]!BasilRadata10[[#This Row],[1C. Etablert drift(årstall):]]</f>
        <v>0</v>
      </c>
      <c r="K99" s="186">
        <f>[1]!BasilRadata10[[#This Row],[1D. Barnehagetype:]]</f>
        <v>0</v>
      </c>
      <c r="L99" s="187">
        <f>[1]!BasilRadata10[[#This Row],[2A. Barnehagens eier(Private eiere må fylle ut pkt.C):]]</f>
        <v>0</v>
      </c>
      <c r="M99" s="42">
        <f>[1]!BasilRadata10[[#This Row],[8E. Oppgi antall årsverk barnehagen har pensjonsforpliktelser for:]]</f>
        <v>0</v>
      </c>
      <c r="N99" s="11">
        <f>[1]!BasilRadata10[[#This Row],[HEQ
0-2]]</f>
        <v>0</v>
      </c>
      <c r="O99" s="11">
        <f>[1]!BasilRadata10[[#This Row],[HEQ
3-6]]</f>
        <v>0</v>
      </c>
    </row>
    <row r="100" spans="1:15" x14ac:dyDescent="0.25">
      <c r="A100" s="186">
        <f>[1]!BasilRadata10[[#This Row],[År]]</f>
        <v>0</v>
      </c>
      <c r="B100" s="187">
        <f>[1]!BasilRadata10[[#This Row],[1A. Kommunenr:]]</f>
        <v>0</v>
      </c>
      <c r="C100" s="186">
        <f>[1]!BasilRadata10[[#This Row],[1A. Kommune:]]</f>
        <v>0</v>
      </c>
      <c r="D100" s="186">
        <f>[1]!BasilRadata10[[#This Row],[1A. Bydelsnummer:]]</f>
        <v>0</v>
      </c>
      <c r="E100" s="186">
        <f>[1]!BasilRadata10[[#This Row],[1A. Bydelsnavn:]]</f>
        <v>0</v>
      </c>
      <c r="F100" s="186">
        <f>[1]!BasilRadata10[[#This Row],[1A. Fylkesnummer:]]</f>
        <v>0</v>
      </c>
      <c r="G100" s="186">
        <f>[1]!BasilRadata10[[#This Row],[1A. Fylkesnavn:]]</f>
        <v>0</v>
      </c>
      <c r="H100" s="187">
        <f>[1]!BasilRadata10[[#This Row],[1B. Barnehage:]]</f>
        <v>0</v>
      </c>
      <c r="I100" s="187">
        <f>[1]!BasilRadata10[[#This Row],[1B. Organisasjonsnummer:]]</f>
        <v>0</v>
      </c>
      <c r="J100" s="187">
        <f>[1]!BasilRadata10[[#This Row],[1C. Etablert drift(årstall):]]</f>
        <v>0</v>
      </c>
      <c r="K100" s="186">
        <f>[1]!BasilRadata10[[#This Row],[1D. Barnehagetype:]]</f>
        <v>0</v>
      </c>
      <c r="L100" s="187">
        <f>[1]!BasilRadata10[[#This Row],[2A. Barnehagens eier(Private eiere må fylle ut pkt.C):]]</f>
        <v>0</v>
      </c>
      <c r="M100" s="42">
        <f>[1]!BasilRadata10[[#This Row],[8E. Oppgi antall årsverk barnehagen har pensjonsforpliktelser for:]]</f>
        <v>0</v>
      </c>
      <c r="N100" s="11">
        <f>[1]!BasilRadata10[[#This Row],[HEQ
0-2]]</f>
        <v>0</v>
      </c>
      <c r="O100" s="11">
        <f>[1]!BasilRadata10[[#This Row],[HEQ
3-6]]</f>
        <v>0</v>
      </c>
    </row>
    <row r="101" spans="1:15" x14ac:dyDescent="0.25">
      <c r="A101" s="186">
        <f>[1]!BasilRadata10[[#This Row],[År]]</f>
        <v>0</v>
      </c>
      <c r="B101" s="187">
        <f>[1]!BasilRadata10[[#This Row],[1A. Kommunenr:]]</f>
        <v>0</v>
      </c>
      <c r="C101" s="186">
        <f>[1]!BasilRadata10[[#This Row],[1A. Kommune:]]</f>
        <v>0</v>
      </c>
      <c r="D101" s="186">
        <f>[1]!BasilRadata10[[#This Row],[1A. Bydelsnummer:]]</f>
        <v>0</v>
      </c>
      <c r="E101" s="186">
        <f>[1]!BasilRadata10[[#This Row],[1A. Bydelsnavn:]]</f>
        <v>0</v>
      </c>
      <c r="F101" s="186">
        <f>[1]!BasilRadata10[[#This Row],[1A. Fylkesnummer:]]</f>
        <v>0</v>
      </c>
      <c r="G101" s="186">
        <f>[1]!BasilRadata10[[#This Row],[1A. Fylkesnavn:]]</f>
        <v>0</v>
      </c>
      <c r="H101" s="187">
        <f>[1]!BasilRadata10[[#This Row],[1B. Barnehage:]]</f>
        <v>0</v>
      </c>
      <c r="I101" s="187">
        <f>[1]!BasilRadata10[[#This Row],[1B. Organisasjonsnummer:]]</f>
        <v>0</v>
      </c>
      <c r="J101" s="187">
        <f>[1]!BasilRadata10[[#This Row],[1C. Etablert drift(årstall):]]</f>
        <v>0</v>
      </c>
      <c r="K101" s="186">
        <f>[1]!BasilRadata10[[#This Row],[1D. Barnehagetype:]]</f>
        <v>0</v>
      </c>
      <c r="L101" s="187">
        <f>[1]!BasilRadata10[[#This Row],[2A. Barnehagens eier(Private eiere må fylle ut pkt.C):]]</f>
        <v>0</v>
      </c>
      <c r="M101" s="42">
        <f>[1]!BasilRadata10[[#This Row],[8E. Oppgi antall årsverk barnehagen har pensjonsforpliktelser for:]]</f>
        <v>0</v>
      </c>
      <c r="N101" s="11">
        <f>[1]!BasilRadata10[[#This Row],[HEQ
0-2]]</f>
        <v>0</v>
      </c>
      <c r="O101" s="11">
        <f>[1]!BasilRadata10[[#This Row],[HEQ
3-6]]</f>
        <v>0</v>
      </c>
    </row>
    <row r="102" spans="1:15" x14ac:dyDescent="0.25">
      <c r="A102" s="186">
        <f>[1]!BasilRadata10[[#This Row],[År]]</f>
        <v>0</v>
      </c>
      <c r="B102" s="187">
        <f>[1]!BasilRadata10[[#This Row],[1A. Kommunenr:]]</f>
        <v>0</v>
      </c>
      <c r="C102" s="186">
        <f>[1]!BasilRadata10[[#This Row],[1A. Kommune:]]</f>
        <v>0</v>
      </c>
      <c r="D102" s="186">
        <f>[1]!BasilRadata10[[#This Row],[1A. Bydelsnummer:]]</f>
        <v>0</v>
      </c>
      <c r="E102" s="186">
        <f>[1]!BasilRadata10[[#This Row],[1A. Bydelsnavn:]]</f>
        <v>0</v>
      </c>
      <c r="F102" s="186">
        <f>[1]!BasilRadata10[[#This Row],[1A. Fylkesnummer:]]</f>
        <v>0</v>
      </c>
      <c r="G102" s="186">
        <f>[1]!BasilRadata10[[#This Row],[1A. Fylkesnavn:]]</f>
        <v>0</v>
      </c>
      <c r="H102" s="187">
        <f>[1]!BasilRadata10[[#This Row],[1B. Barnehage:]]</f>
        <v>0</v>
      </c>
      <c r="I102" s="187">
        <f>[1]!BasilRadata10[[#This Row],[1B. Organisasjonsnummer:]]</f>
        <v>0</v>
      </c>
      <c r="J102" s="187">
        <f>[1]!BasilRadata10[[#This Row],[1C. Etablert drift(årstall):]]</f>
        <v>0</v>
      </c>
      <c r="K102" s="186">
        <f>[1]!BasilRadata10[[#This Row],[1D. Barnehagetype:]]</f>
        <v>0</v>
      </c>
      <c r="L102" s="187">
        <f>[1]!BasilRadata10[[#This Row],[2A. Barnehagens eier(Private eiere må fylle ut pkt.C):]]</f>
        <v>0</v>
      </c>
      <c r="M102" s="42">
        <f>[1]!BasilRadata10[[#This Row],[8E. Oppgi antall årsverk barnehagen har pensjonsforpliktelser for:]]</f>
        <v>0</v>
      </c>
      <c r="N102" s="11">
        <f>[1]!BasilRadata10[[#This Row],[HEQ
0-2]]</f>
        <v>0</v>
      </c>
      <c r="O102" s="11">
        <f>[1]!BasilRadata10[[#This Row],[HEQ
3-6]]</f>
        <v>0</v>
      </c>
    </row>
    <row r="103" spans="1:15" x14ac:dyDescent="0.25">
      <c r="A103" s="186">
        <f>[1]!BasilRadata10[[#This Row],[År]]</f>
        <v>0</v>
      </c>
      <c r="B103" s="187">
        <f>[1]!BasilRadata10[[#This Row],[1A. Kommunenr:]]</f>
        <v>0</v>
      </c>
      <c r="C103" s="186">
        <f>[1]!BasilRadata10[[#This Row],[1A. Kommune:]]</f>
        <v>0</v>
      </c>
      <c r="D103" s="186">
        <f>[1]!BasilRadata10[[#This Row],[1A. Bydelsnummer:]]</f>
        <v>0</v>
      </c>
      <c r="E103" s="186">
        <f>[1]!BasilRadata10[[#This Row],[1A. Bydelsnavn:]]</f>
        <v>0</v>
      </c>
      <c r="F103" s="186">
        <f>[1]!BasilRadata10[[#This Row],[1A. Fylkesnummer:]]</f>
        <v>0</v>
      </c>
      <c r="G103" s="186">
        <f>[1]!BasilRadata10[[#This Row],[1A. Fylkesnavn:]]</f>
        <v>0</v>
      </c>
      <c r="H103" s="187">
        <f>[1]!BasilRadata10[[#This Row],[1B. Barnehage:]]</f>
        <v>0</v>
      </c>
      <c r="I103" s="187">
        <f>[1]!BasilRadata10[[#This Row],[1B. Organisasjonsnummer:]]</f>
        <v>0</v>
      </c>
      <c r="J103" s="187">
        <f>[1]!BasilRadata10[[#This Row],[1C. Etablert drift(årstall):]]</f>
        <v>0</v>
      </c>
      <c r="K103" s="186">
        <f>[1]!BasilRadata10[[#This Row],[1D. Barnehagetype:]]</f>
        <v>0</v>
      </c>
      <c r="L103" s="187">
        <f>[1]!BasilRadata10[[#This Row],[2A. Barnehagens eier(Private eiere må fylle ut pkt.C):]]</f>
        <v>0</v>
      </c>
      <c r="M103" s="42">
        <f>[1]!BasilRadata10[[#This Row],[8E. Oppgi antall årsverk barnehagen har pensjonsforpliktelser for:]]</f>
        <v>0</v>
      </c>
      <c r="N103" s="11">
        <f>[1]!BasilRadata10[[#This Row],[HEQ
0-2]]</f>
        <v>0</v>
      </c>
      <c r="O103" s="11">
        <f>[1]!BasilRadata10[[#This Row],[HEQ
3-6]]</f>
        <v>0</v>
      </c>
    </row>
    <row r="104" spans="1:15" x14ac:dyDescent="0.25">
      <c r="A104" s="186">
        <f>[1]!BasilRadata10[[#This Row],[År]]</f>
        <v>0</v>
      </c>
      <c r="B104" s="187">
        <f>[1]!BasilRadata10[[#This Row],[1A. Kommunenr:]]</f>
        <v>0</v>
      </c>
      <c r="C104" s="186">
        <f>[1]!BasilRadata10[[#This Row],[1A. Kommune:]]</f>
        <v>0</v>
      </c>
      <c r="D104" s="186">
        <f>[1]!BasilRadata10[[#This Row],[1A. Bydelsnummer:]]</f>
        <v>0</v>
      </c>
      <c r="E104" s="186">
        <f>[1]!BasilRadata10[[#This Row],[1A. Bydelsnavn:]]</f>
        <v>0</v>
      </c>
      <c r="F104" s="186">
        <f>[1]!BasilRadata10[[#This Row],[1A. Fylkesnummer:]]</f>
        <v>0</v>
      </c>
      <c r="G104" s="186">
        <f>[1]!BasilRadata10[[#This Row],[1A. Fylkesnavn:]]</f>
        <v>0</v>
      </c>
      <c r="H104" s="187">
        <f>[1]!BasilRadata10[[#This Row],[1B. Barnehage:]]</f>
        <v>0</v>
      </c>
      <c r="I104" s="187">
        <f>[1]!BasilRadata10[[#This Row],[1B. Organisasjonsnummer:]]</f>
        <v>0</v>
      </c>
      <c r="J104" s="187">
        <f>[1]!BasilRadata10[[#This Row],[1C. Etablert drift(årstall):]]</f>
        <v>0</v>
      </c>
      <c r="K104" s="186">
        <f>[1]!BasilRadata10[[#This Row],[1D. Barnehagetype:]]</f>
        <v>0</v>
      </c>
      <c r="L104" s="187">
        <f>[1]!BasilRadata10[[#This Row],[2A. Barnehagens eier(Private eiere må fylle ut pkt.C):]]</f>
        <v>0</v>
      </c>
      <c r="M104" s="42">
        <f>[1]!BasilRadata10[[#This Row],[8E. Oppgi antall årsverk barnehagen har pensjonsforpliktelser for:]]</f>
        <v>0</v>
      </c>
      <c r="N104" s="11">
        <f>[1]!BasilRadata10[[#This Row],[HEQ
0-2]]</f>
        <v>0</v>
      </c>
      <c r="O104" s="11">
        <f>[1]!BasilRadata10[[#This Row],[HEQ
3-6]]</f>
        <v>0</v>
      </c>
    </row>
    <row r="105" spans="1:15" x14ac:dyDescent="0.25">
      <c r="A105" s="186">
        <f>[1]!BasilRadata10[[#This Row],[År]]</f>
        <v>0</v>
      </c>
      <c r="B105" s="187">
        <f>[1]!BasilRadata10[[#This Row],[1A. Kommunenr:]]</f>
        <v>0</v>
      </c>
      <c r="C105" s="186">
        <f>[1]!BasilRadata10[[#This Row],[1A. Kommune:]]</f>
        <v>0</v>
      </c>
      <c r="D105" s="186">
        <f>[1]!BasilRadata10[[#This Row],[1A. Bydelsnummer:]]</f>
        <v>0</v>
      </c>
      <c r="E105" s="186">
        <f>[1]!BasilRadata10[[#This Row],[1A. Bydelsnavn:]]</f>
        <v>0</v>
      </c>
      <c r="F105" s="186">
        <f>[1]!BasilRadata10[[#This Row],[1A. Fylkesnummer:]]</f>
        <v>0</v>
      </c>
      <c r="G105" s="186">
        <f>[1]!BasilRadata10[[#This Row],[1A. Fylkesnavn:]]</f>
        <v>0</v>
      </c>
      <c r="H105" s="187">
        <f>[1]!BasilRadata10[[#This Row],[1B. Barnehage:]]</f>
        <v>0</v>
      </c>
      <c r="I105" s="187">
        <f>[1]!BasilRadata10[[#This Row],[1B. Organisasjonsnummer:]]</f>
        <v>0</v>
      </c>
      <c r="J105" s="187">
        <f>[1]!BasilRadata10[[#This Row],[1C. Etablert drift(årstall):]]</f>
        <v>0</v>
      </c>
      <c r="K105" s="186">
        <f>[1]!BasilRadata10[[#This Row],[1D. Barnehagetype:]]</f>
        <v>0</v>
      </c>
      <c r="L105" s="187">
        <f>[1]!BasilRadata10[[#This Row],[2A. Barnehagens eier(Private eiere må fylle ut pkt.C):]]</f>
        <v>0</v>
      </c>
      <c r="M105" s="42">
        <f>[1]!BasilRadata10[[#This Row],[8E. Oppgi antall årsverk barnehagen har pensjonsforpliktelser for:]]</f>
        <v>0</v>
      </c>
      <c r="N105" s="11">
        <f>[1]!BasilRadata10[[#This Row],[HEQ
0-2]]</f>
        <v>0</v>
      </c>
      <c r="O105" s="11">
        <f>[1]!BasilRadata10[[#This Row],[HEQ
3-6]]</f>
        <v>0</v>
      </c>
    </row>
    <row r="106" spans="1:15" x14ac:dyDescent="0.25">
      <c r="A106" s="186">
        <f>[1]!BasilRadata10[[#This Row],[År]]</f>
        <v>0</v>
      </c>
      <c r="B106" s="187">
        <f>[1]!BasilRadata10[[#This Row],[1A. Kommunenr:]]</f>
        <v>0</v>
      </c>
      <c r="C106" s="186">
        <f>[1]!BasilRadata10[[#This Row],[1A. Kommune:]]</f>
        <v>0</v>
      </c>
      <c r="D106" s="186">
        <f>[1]!BasilRadata10[[#This Row],[1A. Bydelsnummer:]]</f>
        <v>0</v>
      </c>
      <c r="E106" s="186">
        <f>[1]!BasilRadata10[[#This Row],[1A. Bydelsnavn:]]</f>
        <v>0</v>
      </c>
      <c r="F106" s="186">
        <f>[1]!BasilRadata10[[#This Row],[1A. Fylkesnummer:]]</f>
        <v>0</v>
      </c>
      <c r="G106" s="186">
        <f>[1]!BasilRadata10[[#This Row],[1A. Fylkesnavn:]]</f>
        <v>0</v>
      </c>
      <c r="H106" s="187">
        <f>[1]!BasilRadata10[[#This Row],[1B. Barnehage:]]</f>
        <v>0</v>
      </c>
      <c r="I106" s="187">
        <f>[1]!BasilRadata10[[#This Row],[1B. Organisasjonsnummer:]]</f>
        <v>0</v>
      </c>
      <c r="J106" s="187">
        <f>[1]!BasilRadata10[[#This Row],[1C. Etablert drift(årstall):]]</f>
        <v>0</v>
      </c>
      <c r="K106" s="186">
        <f>[1]!BasilRadata10[[#This Row],[1D. Barnehagetype:]]</f>
        <v>0</v>
      </c>
      <c r="L106" s="187">
        <f>[1]!BasilRadata10[[#This Row],[2A. Barnehagens eier(Private eiere må fylle ut pkt.C):]]</f>
        <v>0</v>
      </c>
      <c r="M106" s="42">
        <f>[1]!BasilRadata10[[#This Row],[8E. Oppgi antall årsverk barnehagen har pensjonsforpliktelser for:]]</f>
        <v>0</v>
      </c>
      <c r="N106" s="11">
        <f>[1]!BasilRadata10[[#This Row],[HEQ
0-2]]</f>
        <v>0</v>
      </c>
      <c r="O106" s="11">
        <f>[1]!BasilRadata10[[#This Row],[HEQ
3-6]]</f>
        <v>0</v>
      </c>
    </row>
    <row r="107" spans="1:15" x14ac:dyDescent="0.25">
      <c r="A107" s="186">
        <f>[1]!BasilRadata10[[#This Row],[År]]</f>
        <v>0</v>
      </c>
      <c r="B107" s="187">
        <f>[1]!BasilRadata10[[#This Row],[1A. Kommunenr:]]</f>
        <v>0</v>
      </c>
      <c r="C107" s="186">
        <f>[1]!BasilRadata10[[#This Row],[1A. Kommune:]]</f>
        <v>0</v>
      </c>
      <c r="D107" s="186">
        <f>[1]!BasilRadata10[[#This Row],[1A. Bydelsnummer:]]</f>
        <v>0</v>
      </c>
      <c r="E107" s="186">
        <f>[1]!BasilRadata10[[#This Row],[1A. Bydelsnavn:]]</f>
        <v>0</v>
      </c>
      <c r="F107" s="186">
        <f>[1]!BasilRadata10[[#This Row],[1A. Fylkesnummer:]]</f>
        <v>0</v>
      </c>
      <c r="G107" s="186">
        <f>[1]!BasilRadata10[[#This Row],[1A. Fylkesnavn:]]</f>
        <v>0</v>
      </c>
      <c r="H107" s="187">
        <f>[1]!BasilRadata10[[#This Row],[1B. Barnehage:]]</f>
        <v>0</v>
      </c>
      <c r="I107" s="187">
        <f>[1]!BasilRadata10[[#This Row],[1B. Organisasjonsnummer:]]</f>
        <v>0</v>
      </c>
      <c r="J107" s="187">
        <f>[1]!BasilRadata10[[#This Row],[1C. Etablert drift(årstall):]]</f>
        <v>0</v>
      </c>
      <c r="K107" s="186">
        <f>[1]!BasilRadata10[[#This Row],[1D. Barnehagetype:]]</f>
        <v>0</v>
      </c>
      <c r="L107" s="187">
        <f>[1]!BasilRadata10[[#This Row],[2A. Barnehagens eier(Private eiere må fylle ut pkt.C):]]</f>
        <v>0</v>
      </c>
      <c r="M107" s="42">
        <f>[1]!BasilRadata10[[#This Row],[8E. Oppgi antall årsverk barnehagen har pensjonsforpliktelser for:]]</f>
        <v>0</v>
      </c>
      <c r="N107" s="11">
        <f>[1]!BasilRadata10[[#This Row],[HEQ
0-2]]</f>
        <v>0</v>
      </c>
      <c r="O107" s="11">
        <f>[1]!BasilRadata10[[#This Row],[HEQ
3-6]]</f>
        <v>0</v>
      </c>
    </row>
    <row r="108" spans="1:15" x14ac:dyDescent="0.25">
      <c r="A108" s="186">
        <f>[1]!BasilRadata10[[#This Row],[År]]</f>
        <v>0</v>
      </c>
      <c r="B108" s="187">
        <f>[1]!BasilRadata10[[#This Row],[1A. Kommunenr:]]</f>
        <v>0</v>
      </c>
      <c r="C108" s="186">
        <f>[1]!BasilRadata10[[#This Row],[1A. Kommune:]]</f>
        <v>0</v>
      </c>
      <c r="D108" s="186">
        <f>[1]!BasilRadata10[[#This Row],[1A. Bydelsnummer:]]</f>
        <v>0</v>
      </c>
      <c r="E108" s="186">
        <f>[1]!BasilRadata10[[#This Row],[1A. Bydelsnavn:]]</f>
        <v>0</v>
      </c>
      <c r="F108" s="186">
        <f>[1]!BasilRadata10[[#This Row],[1A. Fylkesnummer:]]</f>
        <v>0</v>
      </c>
      <c r="G108" s="186">
        <f>[1]!BasilRadata10[[#This Row],[1A. Fylkesnavn:]]</f>
        <v>0</v>
      </c>
      <c r="H108" s="187">
        <f>[1]!BasilRadata10[[#This Row],[1B. Barnehage:]]</f>
        <v>0</v>
      </c>
      <c r="I108" s="187">
        <f>[1]!BasilRadata10[[#This Row],[1B. Organisasjonsnummer:]]</f>
        <v>0</v>
      </c>
      <c r="J108" s="187">
        <f>[1]!BasilRadata10[[#This Row],[1C. Etablert drift(årstall):]]</f>
        <v>0</v>
      </c>
      <c r="K108" s="186">
        <f>[1]!BasilRadata10[[#This Row],[1D. Barnehagetype:]]</f>
        <v>0</v>
      </c>
      <c r="L108" s="187">
        <f>[1]!BasilRadata10[[#This Row],[2A. Barnehagens eier(Private eiere må fylle ut pkt.C):]]</f>
        <v>0</v>
      </c>
      <c r="M108" s="42">
        <f>[1]!BasilRadata10[[#This Row],[8E. Oppgi antall årsverk barnehagen har pensjonsforpliktelser for:]]</f>
        <v>0</v>
      </c>
      <c r="N108" s="11">
        <f>[1]!BasilRadata10[[#This Row],[HEQ
0-2]]</f>
        <v>0</v>
      </c>
      <c r="O108" s="11">
        <f>[1]!BasilRadata10[[#This Row],[HEQ
3-6]]</f>
        <v>0</v>
      </c>
    </row>
    <row r="109" spans="1:15" x14ac:dyDescent="0.25">
      <c r="A109" s="186">
        <f>[1]!BasilRadata10[[#This Row],[År]]</f>
        <v>0</v>
      </c>
      <c r="B109" s="187">
        <f>[1]!BasilRadata10[[#This Row],[1A. Kommunenr:]]</f>
        <v>0</v>
      </c>
      <c r="C109" s="186">
        <f>[1]!BasilRadata10[[#This Row],[1A. Kommune:]]</f>
        <v>0</v>
      </c>
      <c r="D109" s="186">
        <f>[1]!BasilRadata10[[#This Row],[1A. Bydelsnummer:]]</f>
        <v>0</v>
      </c>
      <c r="E109" s="186">
        <f>[1]!BasilRadata10[[#This Row],[1A. Bydelsnavn:]]</f>
        <v>0</v>
      </c>
      <c r="F109" s="186">
        <f>[1]!BasilRadata10[[#This Row],[1A. Fylkesnummer:]]</f>
        <v>0</v>
      </c>
      <c r="G109" s="186">
        <f>[1]!BasilRadata10[[#This Row],[1A. Fylkesnavn:]]</f>
        <v>0</v>
      </c>
      <c r="H109" s="187">
        <f>[1]!BasilRadata10[[#This Row],[1B. Barnehage:]]</f>
        <v>0</v>
      </c>
      <c r="I109" s="187">
        <f>[1]!BasilRadata10[[#This Row],[1B. Organisasjonsnummer:]]</f>
        <v>0</v>
      </c>
      <c r="J109" s="187">
        <f>[1]!BasilRadata10[[#This Row],[1C. Etablert drift(årstall):]]</f>
        <v>0</v>
      </c>
      <c r="K109" s="186">
        <f>[1]!BasilRadata10[[#This Row],[1D. Barnehagetype:]]</f>
        <v>0</v>
      </c>
      <c r="L109" s="187">
        <f>[1]!BasilRadata10[[#This Row],[2A. Barnehagens eier(Private eiere må fylle ut pkt.C):]]</f>
        <v>0</v>
      </c>
      <c r="M109" s="42">
        <f>[1]!BasilRadata10[[#This Row],[8E. Oppgi antall årsverk barnehagen har pensjonsforpliktelser for:]]</f>
        <v>0</v>
      </c>
      <c r="N109" s="11">
        <f>[1]!BasilRadata10[[#This Row],[HEQ
0-2]]</f>
        <v>0</v>
      </c>
      <c r="O109" s="11">
        <f>[1]!BasilRadata10[[#This Row],[HEQ
3-6]]</f>
        <v>0</v>
      </c>
    </row>
    <row r="110" spans="1:15" x14ac:dyDescent="0.25">
      <c r="A110" s="186">
        <f>[1]!BasilRadata10[[#This Row],[År]]</f>
        <v>0</v>
      </c>
      <c r="B110" s="187">
        <f>[1]!BasilRadata10[[#This Row],[1A. Kommunenr:]]</f>
        <v>0</v>
      </c>
      <c r="C110" s="186">
        <f>[1]!BasilRadata10[[#This Row],[1A. Kommune:]]</f>
        <v>0</v>
      </c>
      <c r="D110" s="186">
        <f>[1]!BasilRadata10[[#This Row],[1A. Bydelsnummer:]]</f>
        <v>0</v>
      </c>
      <c r="E110" s="186">
        <f>[1]!BasilRadata10[[#This Row],[1A. Bydelsnavn:]]</f>
        <v>0</v>
      </c>
      <c r="F110" s="186">
        <f>[1]!BasilRadata10[[#This Row],[1A. Fylkesnummer:]]</f>
        <v>0</v>
      </c>
      <c r="G110" s="186">
        <f>[1]!BasilRadata10[[#This Row],[1A. Fylkesnavn:]]</f>
        <v>0</v>
      </c>
      <c r="H110" s="187">
        <f>[1]!BasilRadata10[[#This Row],[1B. Barnehage:]]</f>
        <v>0</v>
      </c>
      <c r="I110" s="187">
        <f>[1]!BasilRadata10[[#This Row],[1B. Organisasjonsnummer:]]</f>
        <v>0</v>
      </c>
      <c r="J110" s="187">
        <f>[1]!BasilRadata10[[#This Row],[1C. Etablert drift(årstall):]]</f>
        <v>0</v>
      </c>
      <c r="K110" s="186">
        <f>[1]!BasilRadata10[[#This Row],[1D. Barnehagetype:]]</f>
        <v>0</v>
      </c>
      <c r="L110" s="187">
        <f>[1]!BasilRadata10[[#This Row],[2A. Barnehagens eier(Private eiere må fylle ut pkt.C):]]</f>
        <v>0</v>
      </c>
      <c r="M110" s="42">
        <f>[1]!BasilRadata10[[#This Row],[8E. Oppgi antall årsverk barnehagen har pensjonsforpliktelser for:]]</f>
        <v>0</v>
      </c>
      <c r="N110" s="11">
        <f>[1]!BasilRadata10[[#This Row],[HEQ
0-2]]</f>
        <v>0</v>
      </c>
      <c r="O110" s="11">
        <f>[1]!BasilRadata10[[#This Row],[HEQ
3-6]]</f>
        <v>0</v>
      </c>
    </row>
    <row r="111" spans="1:15" x14ac:dyDescent="0.25">
      <c r="A111" s="186">
        <f>[1]!BasilRadata10[[#This Row],[År]]</f>
        <v>0</v>
      </c>
      <c r="B111" s="187">
        <f>[1]!BasilRadata10[[#This Row],[1A. Kommunenr:]]</f>
        <v>0</v>
      </c>
      <c r="C111" s="186">
        <f>[1]!BasilRadata10[[#This Row],[1A. Kommune:]]</f>
        <v>0</v>
      </c>
      <c r="D111" s="186">
        <f>[1]!BasilRadata10[[#This Row],[1A. Bydelsnummer:]]</f>
        <v>0</v>
      </c>
      <c r="E111" s="186">
        <f>[1]!BasilRadata10[[#This Row],[1A. Bydelsnavn:]]</f>
        <v>0</v>
      </c>
      <c r="F111" s="186">
        <f>[1]!BasilRadata10[[#This Row],[1A. Fylkesnummer:]]</f>
        <v>0</v>
      </c>
      <c r="G111" s="186">
        <f>[1]!BasilRadata10[[#This Row],[1A. Fylkesnavn:]]</f>
        <v>0</v>
      </c>
      <c r="H111" s="187">
        <f>[1]!BasilRadata10[[#This Row],[1B. Barnehage:]]</f>
        <v>0</v>
      </c>
      <c r="I111" s="187">
        <f>[1]!BasilRadata10[[#This Row],[1B. Organisasjonsnummer:]]</f>
        <v>0</v>
      </c>
      <c r="J111" s="187">
        <f>[1]!BasilRadata10[[#This Row],[1C. Etablert drift(årstall):]]</f>
        <v>0</v>
      </c>
      <c r="K111" s="186">
        <f>[1]!BasilRadata10[[#This Row],[1D. Barnehagetype:]]</f>
        <v>0</v>
      </c>
      <c r="L111" s="187">
        <f>[1]!BasilRadata10[[#This Row],[2A. Barnehagens eier(Private eiere må fylle ut pkt.C):]]</f>
        <v>0</v>
      </c>
      <c r="M111" s="42">
        <f>[1]!BasilRadata10[[#This Row],[8E. Oppgi antall årsverk barnehagen har pensjonsforpliktelser for:]]</f>
        <v>0</v>
      </c>
      <c r="N111" s="11">
        <f>[1]!BasilRadata10[[#This Row],[HEQ
0-2]]</f>
        <v>0</v>
      </c>
      <c r="O111" s="11">
        <f>[1]!BasilRadata10[[#This Row],[HEQ
3-6]]</f>
        <v>0</v>
      </c>
    </row>
    <row r="112" spans="1:15" x14ac:dyDescent="0.25">
      <c r="A112" s="186">
        <f>[1]!BasilRadata10[[#This Row],[År]]</f>
        <v>0</v>
      </c>
      <c r="B112" s="187">
        <f>[1]!BasilRadata10[[#This Row],[1A. Kommunenr:]]</f>
        <v>0</v>
      </c>
      <c r="C112" s="186">
        <f>[1]!BasilRadata10[[#This Row],[1A. Kommune:]]</f>
        <v>0</v>
      </c>
      <c r="D112" s="186">
        <f>[1]!BasilRadata10[[#This Row],[1A. Bydelsnummer:]]</f>
        <v>0</v>
      </c>
      <c r="E112" s="186">
        <f>[1]!BasilRadata10[[#This Row],[1A. Bydelsnavn:]]</f>
        <v>0</v>
      </c>
      <c r="F112" s="186">
        <f>[1]!BasilRadata10[[#This Row],[1A. Fylkesnummer:]]</f>
        <v>0</v>
      </c>
      <c r="G112" s="186">
        <f>[1]!BasilRadata10[[#This Row],[1A. Fylkesnavn:]]</f>
        <v>0</v>
      </c>
      <c r="H112" s="187">
        <f>[1]!BasilRadata10[[#This Row],[1B. Barnehage:]]</f>
        <v>0</v>
      </c>
      <c r="I112" s="187">
        <f>[1]!BasilRadata10[[#This Row],[1B. Organisasjonsnummer:]]</f>
        <v>0</v>
      </c>
      <c r="J112" s="187">
        <f>[1]!BasilRadata10[[#This Row],[1C. Etablert drift(årstall):]]</f>
        <v>0</v>
      </c>
      <c r="K112" s="186">
        <f>[1]!BasilRadata10[[#This Row],[1D. Barnehagetype:]]</f>
        <v>0</v>
      </c>
      <c r="L112" s="187">
        <f>[1]!BasilRadata10[[#This Row],[2A. Barnehagens eier(Private eiere må fylle ut pkt.C):]]</f>
        <v>0</v>
      </c>
      <c r="M112" s="42">
        <f>[1]!BasilRadata10[[#This Row],[8E. Oppgi antall årsverk barnehagen har pensjonsforpliktelser for:]]</f>
        <v>0</v>
      </c>
      <c r="N112" s="11">
        <f>[1]!BasilRadata10[[#This Row],[HEQ
0-2]]</f>
        <v>0</v>
      </c>
      <c r="O112" s="11">
        <f>[1]!BasilRadata10[[#This Row],[HEQ
3-6]]</f>
        <v>0</v>
      </c>
    </row>
    <row r="113" spans="1:15" x14ac:dyDescent="0.25">
      <c r="A113" s="186">
        <f>[1]!BasilRadata10[[#This Row],[År]]</f>
        <v>0</v>
      </c>
      <c r="B113" s="187">
        <f>[1]!BasilRadata10[[#This Row],[1A. Kommunenr:]]</f>
        <v>0</v>
      </c>
      <c r="C113" s="186">
        <f>[1]!BasilRadata10[[#This Row],[1A. Kommune:]]</f>
        <v>0</v>
      </c>
      <c r="D113" s="186">
        <f>[1]!BasilRadata10[[#This Row],[1A. Bydelsnummer:]]</f>
        <v>0</v>
      </c>
      <c r="E113" s="186">
        <f>[1]!BasilRadata10[[#This Row],[1A. Bydelsnavn:]]</f>
        <v>0</v>
      </c>
      <c r="F113" s="186">
        <f>[1]!BasilRadata10[[#This Row],[1A. Fylkesnummer:]]</f>
        <v>0</v>
      </c>
      <c r="G113" s="186">
        <f>[1]!BasilRadata10[[#This Row],[1A. Fylkesnavn:]]</f>
        <v>0</v>
      </c>
      <c r="H113" s="187">
        <f>[1]!BasilRadata10[[#This Row],[1B. Barnehage:]]</f>
        <v>0</v>
      </c>
      <c r="I113" s="187">
        <f>[1]!BasilRadata10[[#This Row],[1B. Organisasjonsnummer:]]</f>
        <v>0</v>
      </c>
      <c r="J113" s="187">
        <f>[1]!BasilRadata10[[#This Row],[1C. Etablert drift(årstall):]]</f>
        <v>0</v>
      </c>
      <c r="K113" s="186">
        <f>[1]!BasilRadata10[[#This Row],[1D. Barnehagetype:]]</f>
        <v>0</v>
      </c>
      <c r="L113" s="187">
        <f>[1]!BasilRadata10[[#This Row],[2A. Barnehagens eier(Private eiere må fylle ut pkt.C):]]</f>
        <v>0</v>
      </c>
      <c r="M113" s="42">
        <f>[1]!BasilRadata10[[#This Row],[8E. Oppgi antall årsverk barnehagen har pensjonsforpliktelser for:]]</f>
        <v>0</v>
      </c>
      <c r="N113" s="11">
        <f>[1]!BasilRadata10[[#This Row],[HEQ
0-2]]</f>
        <v>0</v>
      </c>
      <c r="O113" s="11">
        <f>[1]!BasilRadata10[[#This Row],[HEQ
3-6]]</f>
        <v>0</v>
      </c>
    </row>
    <row r="114" spans="1:15" x14ac:dyDescent="0.25">
      <c r="A114" s="186">
        <f>[1]!BasilRadata10[[#This Row],[År]]</f>
        <v>0</v>
      </c>
      <c r="B114" s="187">
        <f>[1]!BasilRadata10[[#This Row],[1A. Kommunenr:]]</f>
        <v>0</v>
      </c>
      <c r="C114" s="186">
        <f>[1]!BasilRadata10[[#This Row],[1A. Kommune:]]</f>
        <v>0</v>
      </c>
      <c r="D114" s="186">
        <f>[1]!BasilRadata10[[#This Row],[1A. Bydelsnummer:]]</f>
        <v>0</v>
      </c>
      <c r="E114" s="186">
        <f>[1]!BasilRadata10[[#This Row],[1A. Bydelsnavn:]]</f>
        <v>0</v>
      </c>
      <c r="F114" s="186">
        <f>[1]!BasilRadata10[[#This Row],[1A. Fylkesnummer:]]</f>
        <v>0</v>
      </c>
      <c r="G114" s="186">
        <f>[1]!BasilRadata10[[#This Row],[1A. Fylkesnavn:]]</f>
        <v>0</v>
      </c>
      <c r="H114" s="187">
        <f>[1]!BasilRadata10[[#This Row],[1B. Barnehage:]]</f>
        <v>0</v>
      </c>
      <c r="I114" s="187">
        <f>[1]!BasilRadata10[[#This Row],[1B. Organisasjonsnummer:]]</f>
        <v>0</v>
      </c>
      <c r="J114" s="187">
        <f>[1]!BasilRadata10[[#This Row],[1C. Etablert drift(årstall):]]</f>
        <v>0</v>
      </c>
      <c r="K114" s="186">
        <f>[1]!BasilRadata10[[#This Row],[1D. Barnehagetype:]]</f>
        <v>0</v>
      </c>
      <c r="L114" s="187">
        <f>[1]!BasilRadata10[[#This Row],[2A. Barnehagens eier(Private eiere må fylle ut pkt.C):]]</f>
        <v>0</v>
      </c>
      <c r="M114" s="42">
        <f>[1]!BasilRadata10[[#This Row],[8E. Oppgi antall årsverk barnehagen har pensjonsforpliktelser for:]]</f>
        <v>0</v>
      </c>
      <c r="N114" s="11">
        <f>[1]!BasilRadata10[[#This Row],[HEQ
0-2]]</f>
        <v>0</v>
      </c>
      <c r="O114" s="11">
        <f>[1]!BasilRadata10[[#This Row],[HEQ
3-6]]</f>
        <v>0</v>
      </c>
    </row>
    <row r="115" spans="1:15" x14ac:dyDescent="0.25">
      <c r="A115" s="186">
        <f>[1]!BasilRadata10[[#This Row],[År]]</f>
        <v>0</v>
      </c>
      <c r="B115" s="187">
        <f>[1]!BasilRadata10[[#This Row],[1A. Kommunenr:]]</f>
        <v>0</v>
      </c>
      <c r="C115" s="186">
        <f>[1]!BasilRadata10[[#This Row],[1A. Kommune:]]</f>
        <v>0</v>
      </c>
      <c r="D115" s="186">
        <f>[1]!BasilRadata10[[#This Row],[1A. Bydelsnummer:]]</f>
        <v>0</v>
      </c>
      <c r="E115" s="186">
        <f>[1]!BasilRadata10[[#This Row],[1A. Bydelsnavn:]]</f>
        <v>0</v>
      </c>
      <c r="F115" s="186">
        <f>[1]!BasilRadata10[[#This Row],[1A. Fylkesnummer:]]</f>
        <v>0</v>
      </c>
      <c r="G115" s="186">
        <f>[1]!BasilRadata10[[#This Row],[1A. Fylkesnavn:]]</f>
        <v>0</v>
      </c>
      <c r="H115" s="187">
        <f>[1]!BasilRadata10[[#This Row],[1B. Barnehage:]]</f>
        <v>0</v>
      </c>
      <c r="I115" s="187">
        <f>[1]!BasilRadata10[[#This Row],[1B. Organisasjonsnummer:]]</f>
        <v>0</v>
      </c>
      <c r="J115" s="187">
        <f>[1]!BasilRadata10[[#This Row],[1C. Etablert drift(årstall):]]</f>
        <v>0</v>
      </c>
      <c r="K115" s="186">
        <f>[1]!BasilRadata10[[#This Row],[1D. Barnehagetype:]]</f>
        <v>0</v>
      </c>
      <c r="L115" s="187">
        <f>[1]!BasilRadata10[[#This Row],[2A. Barnehagens eier(Private eiere må fylle ut pkt.C):]]</f>
        <v>0</v>
      </c>
      <c r="M115" s="42">
        <f>[1]!BasilRadata10[[#This Row],[8E. Oppgi antall årsverk barnehagen har pensjonsforpliktelser for:]]</f>
        <v>0</v>
      </c>
      <c r="N115" s="11">
        <f>[1]!BasilRadata10[[#This Row],[HEQ
0-2]]</f>
        <v>0</v>
      </c>
      <c r="O115" s="11">
        <f>[1]!BasilRadata10[[#This Row],[HEQ
3-6]]</f>
        <v>0</v>
      </c>
    </row>
    <row r="116" spans="1:15" x14ac:dyDescent="0.25">
      <c r="A116" s="186">
        <f>[1]!BasilRadata10[[#This Row],[År]]</f>
        <v>0</v>
      </c>
      <c r="B116" s="187">
        <f>[1]!BasilRadata10[[#This Row],[1A. Kommunenr:]]</f>
        <v>0</v>
      </c>
      <c r="C116" s="186">
        <f>[1]!BasilRadata10[[#This Row],[1A. Kommune:]]</f>
        <v>0</v>
      </c>
      <c r="D116" s="186">
        <f>[1]!BasilRadata10[[#This Row],[1A. Bydelsnummer:]]</f>
        <v>0</v>
      </c>
      <c r="E116" s="186">
        <f>[1]!BasilRadata10[[#This Row],[1A. Bydelsnavn:]]</f>
        <v>0</v>
      </c>
      <c r="F116" s="186">
        <f>[1]!BasilRadata10[[#This Row],[1A. Fylkesnummer:]]</f>
        <v>0</v>
      </c>
      <c r="G116" s="186">
        <f>[1]!BasilRadata10[[#This Row],[1A. Fylkesnavn:]]</f>
        <v>0</v>
      </c>
      <c r="H116" s="187">
        <f>[1]!BasilRadata10[[#This Row],[1B. Barnehage:]]</f>
        <v>0</v>
      </c>
      <c r="I116" s="187">
        <f>[1]!BasilRadata10[[#This Row],[1B. Organisasjonsnummer:]]</f>
        <v>0</v>
      </c>
      <c r="J116" s="187">
        <f>[1]!BasilRadata10[[#This Row],[1C. Etablert drift(årstall):]]</f>
        <v>0</v>
      </c>
      <c r="K116" s="186">
        <f>[1]!BasilRadata10[[#This Row],[1D. Barnehagetype:]]</f>
        <v>0</v>
      </c>
      <c r="L116" s="187">
        <f>[1]!BasilRadata10[[#This Row],[2A. Barnehagens eier(Private eiere må fylle ut pkt.C):]]</f>
        <v>0</v>
      </c>
      <c r="M116" s="42">
        <f>[1]!BasilRadata10[[#This Row],[8E. Oppgi antall årsverk barnehagen har pensjonsforpliktelser for:]]</f>
        <v>0</v>
      </c>
      <c r="N116" s="11">
        <f>[1]!BasilRadata10[[#This Row],[HEQ
0-2]]</f>
        <v>0</v>
      </c>
      <c r="O116" s="11">
        <f>[1]!BasilRadata10[[#This Row],[HEQ
3-6]]</f>
        <v>0</v>
      </c>
    </row>
    <row r="117" spans="1:15" x14ac:dyDescent="0.25">
      <c r="A117" s="186">
        <f>[1]!BasilRadata10[[#This Row],[År]]</f>
        <v>0</v>
      </c>
      <c r="B117" s="187">
        <f>[1]!BasilRadata10[[#This Row],[1A. Kommunenr:]]</f>
        <v>0</v>
      </c>
      <c r="C117" s="186">
        <f>[1]!BasilRadata10[[#This Row],[1A. Kommune:]]</f>
        <v>0</v>
      </c>
      <c r="D117" s="186">
        <f>[1]!BasilRadata10[[#This Row],[1A. Bydelsnummer:]]</f>
        <v>0</v>
      </c>
      <c r="E117" s="186">
        <f>[1]!BasilRadata10[[#This Row],[1A. Bydelsnavn:]]</f>
        <v>0</v>
      </c>
      <c r="F117" s="186">
        <f>[1]!BasilRadata10[[#This Row],[1A. Fylkesnummer:]]</f>
        <v>0</v>
      </c>
      <c r="G117" s="186">
        <f>[1]!BasilRadata10[[#This Row],[1A. Fylkesnavn:]]</f>
        <v>0</v>
      </c>
      <c r="H117" s="187">
        <f>[1]!BasilRadata10[[#This Row],[1B. Barnehage:]]</f>
        <v>0</v>
      </c>
      <c r="I117" s="187">
        <f>[1]!BasilRadata10[[#This Row],[1B. Organisasjonsnummer:]]</f>
        <v>0</v>
      </c>
      <c r="J117" s="187">
        <f>[1]!BasilRadata10[[#This Row],[1C. Etablert drift(årstall):]]</f>
        <v>0</v>
      </c>
      <c r="K117" s="186">
        <f>[1]!BasilRadata10[[#This Row],[1D. Barnehagetype:]]</f>
        <v>0</v>
      </c>
      <c r="L117" s="187">
        <f>[1]!BasilRadata10[[#This Row],[2A. Barnehagens eier(Private eiere må fylle ut pkt.C):]]</f>
        <v>0</v>
      </c>
      <c r="M117" s="42">
        <f>[1]!BasilRadata10[[#This Row],[8E. Oppgi antall årsverk barnehagen har pensjonsforpliktelser for:]]</f>
        <v>0</v>
      </c>
      <c r="N117" s="11">
        <f>[1]!BasilRadata10[[#This Row],[HEQ
0-2]]</f>
        <v>0</v>
      </c>
      <c r="O117" s="11">
        <f>[1]!BasilRadata10[[#This Row],[HEQ
3-6]]</f>
        <v>0</v>
      </c>
    </row>
    <row r="118" spans="1:15" x14ac:dyDescent="0.25">
      <c r="A118" s="186">
        <f>[1]!BasilRadata10[[#This Row],[År]]</f>
        <v>0</v>
      </c>
      <c r="B118" s="187">
        <f>[1]!BasilRadata10[[#This Row],[1A. Kommunenr:]]</f>
        <v>0</v>
      </c>
      <c r="C118" s="186">
        <f>[1]!BasilRadata10[[#This Row],[1A. Kommune:]]</f>
        <v>0</v>
      </c>
      <c r="D118" s="186">
        <f>[1]!BasilRadata10[[#This Row],[1A. Bydelsnummer:]]</f>
        <v>0</v>
      </c>
      <c r="E118" s="186">
        <f>[1]!BasilRadata10[[#This Row],[1A. Bydelsnavn:]]</f>
        <v>0</v>
      </c>
      <c r="F118" s="186">
        <f>[1]!BasilRadata10[[#This Row],[1A. Fylkesnummer:]]</f>
        <v>0</v>
      </c>
      <c r="G118" s="186">
        <f>[1]!BasilRadata10[[#This Row],[1A. Fylkesnavn:]]</f>
        <v>0</v>
      </c>
      <c r="H118" s="187">
        <f>[1]!BasilRadata10[[#This Row],[1B. Barnehage:]]</f>
        <v>0</v>
      </c>
      <c r="I118" s="187">
        <f>[1]!BasilRadata10[[#This Row],[1B. Organisasjonsnummer:]]</f>
        <v>0</v>
      </c>
      <c r="J118" s="187">
        <f>[1]!BasilRadata10[[#This Row],[1C. Etablert drift(årstall):]]</f>
        <v>0</v>
      </c>
      <c r="K118" s="186">
        <f>[1]!BasilRadata10[[#This Row],[1D. Barnehagetype:]]</f>
        <v>0</v>
      </c>
      <c r="L118" s="187">
        <f>[1]!BasilRadata10[[#This Row],[2A. Barnehagens eier(Private eiere må fylle ut pkt.C):]]</f>
        <v>0</v>
      </c>
      <c r="M118" s="42">
        <f>[1]!BasilRadata10[[#This Row],[8E. Oppgi antall årsverk barnehagen har pensjonsforpliktelser for:]]</f>
        <v>0</v>
      </c>
      <c r="N118" s="11">
        <f>[1]!BasilRadata10[[#This Row],[HEQ
0-2]]</f>
        <v>0</v>
      </c>
      <c r="O118" s="11">
        <f>[1]!BasilRadata10[[#This Row],[HEQ
3-6]]</f>
        <v>0</v>
      </c>
    </row>
    <row r="119" spans="1:15" x14ac:dyDescent="0.25">
      <c r="A119" s="186">
        <f>[1]!BasilRadata10[[#This Row],[År]]</f>
        <v>0</v>
      </c>
      <c r="B119" s="187">
        <f>[1]!BasilRadata10[[#This Row],[1A. Kommunenr:]]</f>
        <v>0</v>
      </c>
      <c r="C119" s="186">
        <f>[1]!BasilRadata10[[#This Row],[1A. Kommune:]]</f>
        <v>0</v>
      </c>
      <c r="D119" s="186">
        <f>[1]!BasilRadata10[[#This Row],[1A. Bydelsnummer:]]</f>
        <v>0</v>
      </c>
      <c r="E119" s="186">
        <f>[1]!BasilRadata10[[#This Row],[1A. Bydelsnavn:]]</f>
        <v>0</v>
      </c>
      <c r="F119" s="186">
        <f>[1]!BasilRadata10[[#This Row],[1A. Fylkesnummer:]]</f>
        <v>0</v>
      </c>
      <c r="G119" s="186">
        <f>[1]!BasilRadata10[[#This Row],[1A. Fylkesnavn:]]</f>
        <v>0</v>
      </c>
      <c r="H119" s="187">
        <f>[1]!BasilRadata10[[#This Row],[1B. Barnehage:]]</f>
        <v>0</v>
      </c>
      <c r="I119" s="187">
        <f>[1]!BasilRadata10[[#This Row],[1B. Organisasjonsnummer:]]</f>
        <v>0</v>
      </c>
      <c r="J119" s="187">
        <f>[1]!BasilRadata10[[#This Row],[1C. Etablert drift(årstall):]]</f>
        <v>0</v>
      </c>
      <c r="K119" s="186">
        <f>[1]!BasilRadata10[[#This Row],[1D. Barnehagetype:]]</f>
        <v>0</v>
      </c>
      <c r="L119" s="187">
        <f>[1]!BasilRadata10[[#This Row],[2A. Barnehagens eier(Private eiere må fylle ut pkt.C):]]</f>
        <v>0</v>
      </c>
      <c r="M119" s="42">
        <f>[1]!BasilRadata10[[#This Row],[8E. Oppgi antall årsverk barnehagen har pensjonsforpliktelser for:]]</f>
        <v>0</v>
      </c>
      <c r="N119" s="11">
        <f>[1]!BasilRadata10[[#This Row],[HEQ
0-2]]</f>
        <v>0</v>
      </c>
      <c r="O119" s="11">
        <f>[1]!BasilRadata10[[#This Row],[HEQ
3-6]]</f>
        <v>0</v>
      </c>
    </row>
    <row r="120" spans="1:15" x14ac:dyDescent="0.25">
      <c r="A120" s="186">
        <f>[1]!BasilRadata10[[#This Row],[År]]</f>
        <v>0</v>
      </c>
      <c r="B120" s="187">
        <f>[1]!BasilRadata10[[#This Row],[1A. Kommunenr:]]</f>
        <v>0</v>
      </c>
      <c r="C120" s="186">
        <f>[1]!BasilRadata10[[#This Row],[1A. Kommune:]]</f>
        <v>0</v>
      </c>
      <c r="D120" s="186">
        <f>[1]!BasilRadata10[[#This Row],[1A. Bydelsnummer:]]</f>
        <v>0</v>
      </c>
      <c r="E120" s="186">
        <f>[1]!BasilRadata10[[#This Row],[1A. Bydelsnavn:]]</f>
        <v>0</v>
      </c>
      <c r="F120" s="186">
        <f>[1]!BasilRadata10[[#This Row],[1A. Fylkesnummer:]]</f>
        <v>0</v>
      </c>
      <c r="G120" s="186">
        <f>[1]!BasilRadata10[[#This Row],[1A. Fylkesnavn:]]</f>
        <v>0</v>
      </c>
      <c r="H120" s="187">
        <f>[1]!BasilRadata10[[#This Row],[1B. Barnehage:]]</f>
        <v>0</v>
      </c>
      <c r="I120" s="187">
        <f>[1]!BasilRadata10[[#This Row],[1B. Organisasjonsnummer:]]</f>
        <v>0</v>
      </c>
      <c r="J120" s="187">
        <f>[1]!BasilRadata10[[#This Row],[1C. Etablert drift(årstall):]]</f>
        <v>0</v>
      </c>
      <c r="K120" s="186">
        <f>[1]!BasilRadata10[[#This Row],[1D. Barnehagetype:]]</f>
        <v>0</v>
      </c>
      <c r="L120" s="187">
        <f>[1]!BasilRadata10[[#This Row],[2A. Barnehagens eier(Private eiere må fylle ut pkt.C):]]</f>
        <v>0</v>
      </c>
      <c r="M120" s="42">
        <f>[1]!BasilRadata10[[#This Row],[8E. Oppgi antall årsverk barnehagen har pensjonsforpliktelser for:]]</f>
        <v>0</v>
      </c>
      <c r="N120" s="11">
        <f>[1]!BasilRadata10[[#This Row],[HEQ
0-2]]</f>
        <v>0</v>
      </c>
      <c r="O120" s="11">
        <f>[1]!BasilRadata10[[#This Row],[HEQ
3-6]]</f>
        <v>0</v>
      </c>
    </row>
    <row r="121" spans="1:15" x14ac:dyDescent="0.25">
      <c r="A121" s="186">
        <f>[1]!BasilRadata10[[#This Row],[År]]</f>
        <v>0</v>
      </c>
      <c r="B121" s="187">
        <f>[1]!BasilRadata10[[#This Row],[1A. Kommunenr:]]</f>
        <v>0</v>
      </c>
      <c r="C121" s="186">
        <f>[1]!BasilRadata10[[#This Row],[1A. Kommune:]]</f>
        <v>0</v>
      </c>
      <c r="D121" s="186">
        <f>[1]!BasilRadata10[[#This Row],[1A. Bydelsnummer:]]</f>
        <v>0</v>
      </c>
      <c r="E121" s="186">
        <f>[1]!BasilRadata10[[#This Row],[1A. Bydelsnavn:]]</f>
        <v>0</v>
      </c>
      <c r="F121" s="186">
        <f>[1]!BasilRadata10[[#This Row],[1A. Fylkesnummer:]]</f>
        <v>0</v>
      </c>
      <c r="G121" s="186">
        <f>[1]!BasilRadata10[[#This Row],[1A. Fylkesnavn:]]</f>
        <v>0</v>
      </c>
      <c r="H121" s="187">
        <f>[1]!BasilRadata10[[#This Row],[1B. Barnehage:]]</f>
        <v>0</v>
      </c>
      <c r="I121" s="187">
        <f>[1]!BasilRadata10[[#This Row],[1B. Organisasjonsnummer:]]</f>
        <v>0</v>
      </c>
      <c r="J121" s="187">
        <f>[1]!BasilRadata10[[#This Row],[1C. Etablert drift(årstall):]]</f>
        <v>0</v>
      </c>
      <c r="K121" s="186">
        <f>[1]!BasilRadata10[[#This Row],[1D. Barnehagetype:]]</f>
        <v>0</v>
      </c>
      <c r="L121" s="187">
        <f>[1]!BasilRadata10[[#This Row],[2A. Barnehagens eier(Private eiere må fylle ut pkt.C):]]</f>
        <v>0</v>
      </c>
      <c r="M121" s="42">
        <f>[1]!BasilRadata10[[#This Row],[8E. Oppgi antall årsverk barnehagen har pensjonsforpliktelser for:]]</f>
        <v>0</v>
      </c>
      <c r="N121" s="11">
        <f>[1]!BasilRadata10[[#This Row],[HEQ
0-2]]</f>
        <v>0</v>
      </c>
      <c r="O121" s="11">
        <f>[1]!BasilRadata10[[#This Row],[HEQ
3-6]]</f>
        <v>0</v>
      </c>
    </row>
    <row r="122" spans="1:15" x14ac:dyDescent="0.25">
      <c r="A122" s="186">
        <f>[1]!BasilRadata10[[#This Row],[År]]</f>
        <v>0</v>
      </c>
      <c r="B122" s="187">
        <f>[1]!BasilRadata10[[#This Row],[1A. Kommunenr:]]</f>
        <v>0</v>
      </c>
      <c r="C122" s="186">
        <f>[1]!BasilRadata10[[#This Row],[1A. Kommune:]]</f>
        <v>0</v>
      </c>
      <c r="D122" s="186">
        <f>[1]!BasilRadata10[[#This Row],[1A. Bydelsnummer:]]</f>
        <v>0</v>
      </c>
      <c r="E122" s="186">
        <f>[1]!BasilRadata10[[#This Row],[1A. Bydelsnavn:]]</f>
        <v>0</v>
      </c>
      <c r="F122" s="186">
        <f>[1]!BasilRadata10[[#This Row],[1A. Fylkesnummer:]]</f>
        <v>0</v>
      </c>
      <c r="G122" s="186">
        <f>[1]!BasilRadata10[[#This Row],[1A. Fylkesnavn:]]</f>
        <v>0</v>
      </c>
      <c r="H122" s="187">
        <f>[1]!BasilRadata10[[#This Row],[1B. Barnehage:]]</f>
        <v>0</v>
      </c>
      <c r="I122" s="187">
        <f>[1]!BasilRadata10[[#This Row],[1B. Organisasjonsnummer:]]</f>
        <v>0</v>
      </c>
      <c r="J122" s="187">
        <f>[1]!BasilRadata10[[#This Row],[1C. Etablert drift(årstall):]]</f>
        <v>0</v>
      </c>
      <c r="K122" s="186">
        <f>[1]!BasilRadata10[[#This Row],[1D. Barnehagetype:]]</f>
        <v>0</v>
      </c>
      <c r="L122" s="187">
        <f>[1]!BasilRadata10[[#This Row],[2A. Barnehagens eier(Private eiere må fylle ut pkt.C):]]</f>
        <v>0</v>
      </c>
      <c r="M122" s="42">
        <f>[1]!BasilRadata10[[#This Row],[8E. Oppgi antall årsverk barnehagen har pensjonsforpliktelser for:]]</f>
        <v>0</v>
      </c>
      <c r="N122" s="11">
        <f>[1]!BasilRadata10[[#This Row],[HEQ
0-2]]</f>
        <v>0</v>
      </c>
      <c r="O122" s="11">
        <f>[1]!BasilRadata10[[#This Row],[HEQ
3-6]]</f>
        <v>0</v>
      </c>
    </row>
    <row r="123" spans="1:15" x14ac:dyDescent="0.25">
      <c r="A123" s="186">
        <f>[1]!BasilRadata10[[#This Row],[År]]</f>
        <v>0</v>
      </c>
      <c r="B123" s="187">
        <f>[1]!BasilRadata10[[#This Row],[1A. Kommunenr:]]</f>
        <v>0</v>
      </c>
      <c r="C123" s="186">
        <f>[1]!BasilRadata10[[#This Row],[1A. Kommune:]]</f>
        <v>0</v>
      </c>
      <c r="D123" s="186">
        <f>[1]!BasilRadata10[[#This Row],[1A. Bydelsnummer:]]</f>
        <v>0</v>
      </c>
      <c r="E123" s="186">
        <f>[1]!BasilRadata10[[#This Row],[1A. Bydelsnavn:]]</f>
        <v>0</v>
      </c>
      <c r="F123" s="186">
        <f>[1]!BasilRadata10[[#This Row],[1A. Fylkesnummer:]]</f>
        <v>0</v>
      </c>
      <c r="G123" s="186">
        <f>[1]!BasilRadata10[[#This Row],[1A. Fylkesnavn:]]</f>
        <v>0</v>
      </c>
      <c r="H123" s="187">
        <f>[1]!BasilRadata10[[#This Row],[1B. Barnehage:]]</f>
        <v>0</v>
      </c>
      <c r="I123" s="187">
        <f>[1]!BasilRadata10[[#This Row],[1B. Organisasjonsnummer:]]</f>
        <v>0</v>
      </c>
      <c r="J123" s="187">
        <f>[1]!BasilRadata10[[#This Row],[1C. Etablert drift(årstall):]]</f>
        <v>0</v>
      </c>
      <c r="K123" s="186">
        <f>[1]!BasilRadata10[[#This Row],[1D. Barnehagetype:]]</f>
        <v>0</v>
      </c>
      <c r="L123" s="187">
        <f>[1]!BasilRadata10[[#This Row],[2A. Barnehagens eier(Private eiere må fylle ut pkt.C):]]</f>
        <v>0</v>
      </c>
      <c r="M123" s="42">
        <f>[1]!BasilRadata10[[#This Row],[8E. Oppgi antall årsverk barnehagen har pensjonsforpliktelser for:]]</f>
        <v>0</v>
      </c>
      <c r="N123" s="11">
        <f>[1]!BasilRadata10[[#This Row],[HEQ
0-2]]</f>
        <v>0</v>
      </c>
      <c r="O123" s="11">
        <f>[1]!BasilRadata10[[#This Row],[HEQ
3-6]]</f>
        <v>0</v>
      </c>
    </row>
    <row r="124" spans="1:15" x14ac:dyDescent="0.25">
      <c r="A124" s="186">
        <f>[1]!BasilRadata10[[#This Row],[År]]</f>
        <v>0</v>
      </c>
      <c r="B124" s="187">
        <f>[1]!BasilRadata10[[#This Row],[1A. Kommunenr:]]</f>
        <v>0</v>
      </c>
      <c r="C124" s="186">
        <f>[1]!BasilRadata10[[#This Row],[1A. Kommune:]]</f>
        <v>0</v>
      </c>
      <c r="D124" s="186">
        <f>[1]!BasilRadata10[[#This Row],[1A. Bydelsnummer:]]</f>
        <v>0</v>
      </c>
      <c r="E124" s="186">
        <f>[1]!BasilRadata10[[#This Row],[1A. Bydelsnavn:]]</f>
        <v>0</v>
      </c>
      <c r="F124" s="186">
        <f>[1]!BasilRadata10[[#This Row],[1A. Fylkesnummer:]]</f>
        <v>0</v>
      </c>
      <c r="G124" s="186">
        <f>[1]!BasilRadata10[[#This Row],[1A. Fylkesnavn:]]</f>
        <v>0</v>
      </c>
      <c r="H124" s="187">
        <f>[1]!BasilRadata10[[#This Row],[1B. Barnehage:]]</f>
        <v>0</v>
      </c>
      <c r="I124" s="187">
        <f>[1]!BasilRadata10[[#This Row],[1B. Organisasjonsnummer:]]</f>
        <v>0</v>
      </c>
      <c r="J124" s="187">
        <f>[1]!BasilRadata10[[#This Row],[1C. Etablert drift(årstall):]]</f>
        <v>0</v>
      </c>
      <c r="K124" s="186">
        <f>[1]!BasilRadata10[[#This Row],[1D. Barnehagetype:]]</f>
        <v>0</v>
      </c>
      <c r="L124" s="187">
        <f>[1]!BasilRadata10[[#This Row],[2A. Barnehagens eier(Private eiere må fylle ut pkt.C):]]</f>
        <v>0</v>
      </c>
      <c r="M124" s="42">
        <f>[1]!BasilRadata10[[#This Row],[8E. Oppgi antall årsverk barnehagen har pensjonsforpliktelser for:]]</f>
        <v>0</v>
      </c>
      <c r="N124" s="11">
        <f>[1]!BasilRadata10[[#This Row],[HEQ
0-2]]</f>
        <v>0</v>
      </c>
      <c r="O124" s="11">
        <f>[1]!BasilRadata10[[#This Row],[HEQ
3-6]]</f>
        <v>0</v>
      </c>
    </row>
    <row r="125" spans="1:15" x14ac:dyDescent="0.25">
      <c r="A125" s="186">
        <f>[1]!BasilRadata10[[#This Row],[År]]</f>
        <v>0</v>
      </c>
      <c r="B125" s="187">
        <f>[1]!BasilRadata10[[#This Row],[1A. Kommunenr:]]</f>
        <v>0</v>
      </c>
      <c r="C125" s="186">
        <f>[1]!BasilRadata10[[#This Row],[1A. Kommune:]]</f>
        <v>0</v>
      </c>
      <c r="D125" s="186">
        <f>[1]!BasilRadata10[[#This Row],[1A. Bydelsnummer:]]</f>
        <v>0</v>
      </c>
      <c r="E125" s="186">
        <f>[1]!BasilRadata10[[#This Row],[1A. Bydelsnavn:]]</f>
        <v>0</v>
      </c>
      <c r="F125" s="186">
        <f>[1]!BasilRadata10[[#This Row],[1A. Fylkesnummer:]]</f>
        <v>0</v>
      </c>
      <c r="G125" s="186">
        <f>[1]!BasilRadata10[[#This Row],[1A. Fylkesnavn:]]</f>
        <v>0</v>
      </c>
      <c r="H125" s="187">
        <f>[1]!BasilRadata10[[#This Row],[1B. Barnehage:]]</f>
        <v>0</v>
      </c>
      <c r="I125" s="187">
        <f>[1]!BasilRadata10[[#This Row],[1B. Organisasjonsnummer:]]</f>
        <v>0</v>
      </c>
      <c r="J125" s="187">
        <f>[1]!BasilRadata10[[#This Row],[1C. Etablert drift(årstall):]]</f>
        <v>0</v>
      </c>
      <c r="K125" s="186">
        <f>[1]!BasilRadata10[[#This Row],[1D. Barnehagetype:]]</f>
        <v>0</v>
      </c>
      <c r="L125" s="187">
        <f>[1]!BasilRadata10[[#This Row],[2A. Barnehagens eier(Private eiere må fylle ut pkt.C):]]</f>
        <v>0</v>
      </c>
      <c r="M125" s="42">
        <f>[1]!BasilRadata10[[#This Row],[8E. Oppgi antall årsverk barnehagen har pensjonsforpliktelser for:]]</f>
        <v>0</v>
      </c>
      <c r="N125" s="11">
        <f>[1]!BasilRadata10[[#This Row],[HEQ
0-2]]</f>
        <v>0</v>
      </c>
      <c r="O125" s="11">
        <f>[1]!BasilRadata10[[#This Row],[HEQ
3-6]]</f>
        <v>0</v>
      </c>
    </row>
    <row r="126" spans="1:15" x14ac:dyDescent="0.25">
      <c r="A126" s="186">
        <f>[1]!BasilRadata10[[#This Row],[År]]</f>
        <v>0</v>
      </c>
      <c r="B126" s="187">
        <f>[1]!BasilRadata10[[#This Row],[1A. Kommunenr:]]</f>
        <v>0</v>
      </c>
      <c r="C126" s="186">
        <f>[1]!BasilRadata10[[#This Row],[1A. Kommune:]]</f>
        <v>0</v>
      </c>
      <c r="D126" s="186">
        <f>[1]!BasilRadata10[[#This Row],[1A. Bydelsnummer:]]</f>
        <v>0</v>
      </c>
      <c r="E126" s="186">
        <f>[1]!BasilRadata10[[#This Row],[1A. Bydelsnavn:]]</f>
        <v>0</v>
      </c>
      <c r="F126" s="186">
        <f>[1]!BasilRadata10[[#This Row],[1A. Fylkesnummer:]]</f>
        <v>0</v>
      </c>
      <c r="G126" s="186">
        <f>[1]!BasilRadata10[[#This Row],[1A. Fylkesnavn:]]</f>
        <v>0</v>
      </c>
      <c r="H126" s="187">
        <f>[1]!BasilRadata10[[#This Row],[1B. Barnehage:]]</f>
        <v>0</v>
      </c>
      <c r="I126" s="187">
        <f>[1]!BasilRadata10[[#This Row],[1B. Organisasjonsnummer:]]</f>
        <v>0</v>
      </c>
      <c r="J126" s="187">
        <f>[1]!BasilRadata10[[#This Row],[1C. Etablert drift(årstall):]]</f>
        <v>0</v>
      </c>
      <c r="K126" s="186">
        <f>[1]!BasilRadata10[[#This Row],[1D. Barnehagetype:]]</f>
        <v>0</v>
      </c>
      <c r="L126" s="187">
        <f>[1]!BasilRadata10[[#This Row],[2A. Barnehagens eier(Private eiere må fylle ut pkt.C):]]</f>
        <v>0</v>
      </c>
      <c r="M126" s="42">
        <f>[1]!BasilRadata10[[#This Row],[8E. Oppgi antall årsverk barnehagen har pensjonsforpliktelser for:]]</f>
        <v>0</v>
      </c>
      <c r="N126" s="11">
        <f>[1]!BasilRadata10[[#This Row],[HEQ
0-2]]</f>
        <v>0</v>
      </c>
      <c r="O126" s="11">
        <f>[1]!BasilRadata10[[#This Row],[HEQ
3-6]]</f>
        <v>0</v>
      </c>
    </row>
    <row r="127" spans="1:15" x14ac:dyDescent="0.25">
      <c r="A127" s="186">
        <f>[1]!BasilRadata10[[#This Row],[År]]</f>
        <v>0</v>
      </c>
      <c r="B127" s="187">
        <f>[1]!BasilRadata10[[#This Row],[1A. Kommunenr:]]</f>
        <v>0</v>
      </c>
      <c r="C127" s="186">
        <f>[1]!BasilRadata10[[#This Row],[1A. Kommune:]]</f>
        <v>0</v>
      </c>
      <c r="D127" s="186">
        <f>[1]!BasilRadata10[[#This Row],[1A. Bydelsnummer:]]</f>
        <v>0</v>
      </c>
      <c r="E127" s="186">
        <f>[1]!BasilRadata10[[#This Row],[1A. Bydelsnavn:]]</f>
        <v>0</v>
      </c>
      <c r="F127" s="186">
        <f>[1]!BasilRadata10[[#This Row],[1A. Fylkesnummer:]]</f>
        <v>0</v>
      </c>
      <c r="G127" s="186">
        <f>[1]!BasilRadata10[[#This Row],[1A. Fylkesnavn:]]</f>
        <v>0</v>
      </c>
      <c r="H127" s="187">
        <f>[1]!BasilRadata10[[#This Row],[1B. Barnehage:]]</f>
        <v>0</v>
      </c>
      <c r="I127" s="187">
        <f>[1]!BasilRadata10[[#This Row],[1B. Organisasjonsnummer:]]</f>
        <v>0</v>
      </c>
      <c r="J127" s="187">
        <f>[1]!BasilRadata10[[#This Row],[1C. Etablert drift(årstall):]]</f>
        <v>0</v>
      </c>
      <c r="K127" s="186">
        <f>[1]!BasilRadata10[[#This Row],[1D. Barnehagetype:]]</f>
        <v>0</v>
      </c>
      <c r="L127" s="187">
        <f>[1]!BasilRadata10[[#This Row],[2A. Barnehagens eier(Private eiere må fylle ut pkt.C):]]</f>
        <v>0</v>
      </c>
      <c r="M127" s="42">
        <f>[1]!BasilRadata10[[#This Row],[8E. Oppgi antall årsverk barnehagen har pensjonsforpliktelser for:]]</f>
        <v>0</v>
      </c>
      <c r="N127" s="11">
        <f>[1]!BasilRadata10[[#This Row],[HEQ
0-2]]</f>
        <v>0</v>
      </c>
      <c r="O127" s="11">
        <f>[1]!BasilRadata10[[#This Row],[HEQ
3-6]]</f>
        <v>0</v>
      </c>
    </row>
    <row r="128" spans="1:15" x14ac:dyDescent="0.25">
      <c r="A128" s="186">
        <f>[1]!BasilRadata10[[#This Row],[År]]</f>
        <v>0</v>
      </c>
      <c r="B128" s="187">
        <f>[1]!BasilRadata10[[#This Row],[1A. Kommunenr:]]</f>
        <v>0</v>
      </c>
      <c r="C128" s="186">
        <f>[1]!BasilRadata10[[#This Row],[1A. Kommune:]]</f>
        <v>0</v>
      </c>
      <c r="D128" s="186">
        <f>[1]!BasilRadata10[[#This Row],[1A. Bydelsnummer:]]</f>
        <v>0</v>
      </c>
      <c r="E128" s="186">
        <f>[1]!BasilRadata10[[#This Row],[1A. Bydelsnavn:]]</f>
        <v>0</v>
      </c>
      <c r="F128" s="186">
        <f>[1]!BasilRadata10[[#This Row],[1A. Fylkesnummer:]]</f>
        <v>0</v>
      </c>
      <c r="G128" s="186">
        <f>[1]!BasilRadata10[[#This Row],[1A. Fylkesnavn:]]</f>
        <v>0</v>
      </c>
      <c r="H128" s="187">
        <f>[1]!BasilRadata10[[#This Row],[1B. Barnehage:]]</f>
        <v>0</v>
      </c>
      <c r="I128" s="187">
        <f>[1]!BasilRadata10[[#This Row],[1B. Organisasjonsnummer:]]</f>
        <v>0</v>
      </c>
      <c r="J128" s="187">
        <f>[1]!BasilRadata10[[#This Row],[1C. Etablert drift(årstall):]]</f>
        <v>0</v>
      </c>
      <c r="K128" s="186">
        <f>[1]!BasilRadata10[[#This Row],[1D. Barnehagetype:]]</f>
        <v>0</v>
      </c>
      <c r="L128" s="187">
        <f>[1]!BasilRadata10[[#This Row],[2A. Barnehagens eier(Private eiere må fylle ut pkt.C):]]</f>
        <v>0</v>
      </c>
      <c r="M128" s="42">
        <f>[1]!BasilRadata10[[#This Row],[8E. Oppgi antall årsverk barnehagen har pensjonsforpliktelser for:]]</f>
        <v>0</v>
      </c>
      <c r="N128" s="11">
        <f>[1]!BasilRadata10[[#This Row],[HEQ
0-2]]</f>
        <v>0</v>
      </c>
      <c r="O128" s="11">
        <f>[1]!BasilRadata10[[#This Row],[HEQ
3-6]]</f>
        <v>0</v>
      </c>
    </row>
    <row r="129" spans="1:15" x14ac:dyDescent="0.25">
      <c r="A129" s="186">
        <f>[1]!BasilRadata10[[#This Row],[År]]</f>
        <v>0</v>
      </c>
      <c r="B129" s="187">
        <f>[1]!BasilRadata10[[#This Row],[1A. Kommunenr:]]</f>
        <v>0</v>
      </c>
      <c r="C129" s="186">
        <f>[1]!BasilRadata10[[#This Row],[1A. Kommune:]]</f>
        <v>0</v>
      </c>
      <c r="D129" s="186">
        <f>[1]!BasilRadata10[[#This Row],[1A. Bydelsnummer:]]</f>
        <v>0</v>
      </c>
      <c r="E129" s="186">
        <f>[1]!BasilRadata10[[#This Row],[1A. Bydelsnavn:]]</f>
        <v>0</v>
      </c>
      <c r="F129" s="186">
        <f>[1]!BasilRadata10[[#This Row],[1A. Fylkesnummer:]]</f>
        <v>0</v>
      </c>
      <c r="G129" s="186">
        <f>[1]!BasilRadata10[[#This Row],[1A. Fylkesnavn:]]</f>
        <v>0</v>
      </c>
      <c r="H129" s="187">
        <f>[1]!BasilRadata10[[#This Row],[1B. Barnehage:]]</f>
        <v>0</v>
      </c>
      <c r="I129" s="187">
        <f>[1]!BasilRadata10[[#This Row],[1B. Organisasjonsnummer:]]</f>
        <v>0</v>
      </c>
      <c r="J129" s="187">
        <f>[1]!BasilRadata10[[#This Row],[1C. Etablert drift(årstall):]]</f>
        <v>0</v>
      </c>
      <c r="K129" s="186">
        <f>[1]!BasilRadata10[[#This Row],[1D. Barnehagetype:]]</f>
        <v>0</v>
      </c>
      <c r="L129" s="187">
        <f>[1]!BasilRadata10[[#This Row],[2A. Barnehagens eier(Private eiere må fylle ut pkt.C):]]</f>
        <v>0</v>
      </c>
      <c r="M129" s="42">
        <f>[1]!BasilRadata10[[#This Row],[8E. Oppgi antall årsverk barnehagen har pensjonsforpliktelser for:]]</f>
        <v>0</v>
      </c>
      <c r="N129" s="11">
        <f>[1]!BasilRadata10[[#This Row],[HEQ
0-2]]</f>
        <v>0</v>
      </c>
      <c r="O129" s="11">
        <f>[1]!BasilRadata10[[#This Row],[HEQ
3-6]]</f>
        <v>0</v>
      </c>
    </row>
    <row r="130" spans="1:15" x14ac:dyDescent="0.25">
      <c r="A130" s="186">
        <f>[1]!BasilRadata10[[#This Row],[År]]</f>
        <v>0</v>
      </c>
      <c r="B130" s="187">
        <f>[1]!BasilRadata10[[#This Row],[1A. Kommunenr:]]</f>
        <v>0</v>
      </c>
      <c r="C130" s="186">
        <f>[1]!BasilRadata10[[#This Row],[1A. Kommune:]]</f>
        <v>0</v>
      </c>
      <c r="D130" s="186">
        <f>[1]!BasilRadata10[[#This Row],[1A. Bydelsnummer:]]</f>
        <v>0</v>
      </c>
      <c r="E130" s="186">
        <f>[1]!BasilRadata10[[#This Row],[1A. Bydelsnavn:]]</f>
        <v>0</v>
      </c>
      <c r="F130" s="186">
        <f>[1]!BasilRadata10[[#This Row],[1A. Fylkesnummer:]]</f>
        <v>0</v>
      </c>
      <c r="G130" s="186">
        <f>[1]!BasilRadata10[[#This Row],[1A. Fylkesnavn:]]</f>
        <v>0</v>
      </c>
      <c r="H130" s="187">
        <f>[1]!BasilRadata10[[#This Row],[1B. Barnehage:]]</f>
        <v>0</v>
      </c>
      <c r="I130" s="187">
        <f>[1]!BasilRadata10[[#This Row],[1B. Organisasjonsnummer:]]</f>
        <v>0</v>
      </c>
      <c r="J130" s="187">
        <f>[1]!BasilRadata10[[#This Row],[1C. Etablert drift(årstall):]]</f>
        <v>0</v>
      </c>
      <c r="K130" s="186">
        <f>[1]!BasilRadata10[[#This Row],[1D. Barnehagetype:]]</f>
        <v>0</v>
      </c>
      <c r="L130" s="187">
        <f>[1]!BasilRadata10[[#This Row],[2A. Barnehagens eier(Private eiere må fylle ut pkt.C):]]</f>
        <v>0</v>
      </c>
      <c r="M130" s="42">
        <f>[1]!BasilRadata10[[#This Row],[8E. Oppgi antall årsverk barnehagen har pensjonsforpliktelser for:]]</f>
        <v>0</v>
      </c>
      <c r="N130" s="11">
        <f>[1]!BasilRadata10[[#This Row],[HEQ
0-2]]</f>
        <v>0</v>
      </c>
      <c r="O130" s="11">
        <f>[1]!BasilRadata10[[#This Row],[HEQ
3-6]]</f>
        <v>0</v>
      </c>
    </row>
    <row r="131" spans="1:15" x14ac:dyDescent="0.25">
      <c r="A131" s="186">
        <f>[1]!BasilRadata10[[#This Row],[År]]</f>
        <v>0</v>
      </c>
      <c r="B131" s="187">
        <f>[1]!BasilRadata10[[#This Row],[1A. Kommunenr:]]</f>
        <v>0</v>
      </c>
      <c r="C131" s="186">
        <f>[1]!BasilRadata10[[#This Row],[1A. Kommune:]]</f>
        <v>0</v>
      </c>
      <c r="D131" s="186">
        <f>[1]!BasilRadata10[[#This Row],[1A. Bydelsnummer:]]</f>
        <v>0</v>
      </c>
      <c r="E131" s="186">
        <f>[1]!BasilRadata10[[#This Row],[1A. Bydelsnavn:]]</f>
        <v>0</v>
      </c>
      <c r="F131" s="186">
        <f>[1]!BasilRadata10[[#This Row],[1A. Fylkesnummer:]]</f>
        <v>0</v>
      </c>
      <c r="G131" s="186">
        <f>[1]!BasilRadata10[[#This Row],[1A. Fylkesnavn:]]</f>
        <v>0</v>
      </c>
      <c r="H131" s="187">
        <f>[1]!BasilRadata10[[#This Row],[1B. Barnehage:]]</f>
        <v>0</v>
      </c>
      <c r="I131" s="187">
        <f>[1]!BasilRadata10[[#This Row],[1B. Organisasjonsnummer:]]</f>
        <v>0</v>
      </c>
      <c r="J131" s="187">
        <f>[1]!BasilRadata10[[#This Row],[1C. Etablert drift(årstall):]]</f>
        <v>0</v>
      </c>
      <c r="K131" s="186">
        <f>[1]!BasilRadata10[[#This Row],[1D. Barnehagetype:]]</f>
        <v>0</v>
      </c>
      <c r="L131" s="187">
        <f>[1]!BasilRadata10[[#This Row],[2A. Barnehagens eier(Private eiere må fylle ut pkt.C):]]</f>
        <v>0</v>
      </c>
      <c r="M131" s="42">
        <f>[1]!BasilRadata10[[#This Row],[8E. Oppgi antall årsverk barnehagen har pensjonsforpliktelser for:]]</f>
        <v>0</v>
      </c>
      <c r="N131" s="11">
        <f>[1]!BasilRadata10[[#This Row],[HEQ
0-2]]</f>
        <v>0</v>
      </c>
      <c r="O131" s="11">
        <f>[1]!BasilRadata10[[#This Row],[HEQ
3-6]]</f>
        <v>0</v>
      </c>
    </row>
    <row r="132" spans="1:15" x14ac:dyDescent="0.25">
      <c r="A132" s="186">
        <f>[1]!BasilRadata10[[#This Row],[År]]</f>
        <v>0</v>
      </c>
      <c r="B132" s="187">
        <f>[1]!BasilRadata10[[#This Row],[1A. Kommunenr:]]</f>
        <v>0</v>
      </c>
      <c r="C132" s="186">
        <f>[1]!BasilRadata10[[#This Row],[1A. Kommune:]]</f>
        <v>0</v>
      </c>
      <c r="D132" s="186">
        <f>[1]!BasilRadata10[[#This Row],[1A. Bydelsnummer:]]</f>
        <v>0</v>
      </c>
      <c r="E132" s="186">
        <f>[1]!BasilRadata10[[#This Row],[1A. Bydelsnavn:]]</f>
        <v>0</v>
      </c>
      <c r="F132" s="186">
        <f>[1]!BasilRadata10[[#This Row],[1A. Fylkesnummer:]]</f>
        <v>0</v>
      </c>
      <c r="G132" s="186">
        <f>[1]!BasilRadata10[[#This Row],[1A. Fylkesnavn:]]</f>
        <v>0</v>
      </c>
      <c r="H132" s="187">
        <f>[1]!BasilRadata10[[#This Row],[1B. Barnehage:]]</f>
        <v>0</v>
      </c>
      <c r="I132" s="187">
        <f>[1]!BasilRadata10[[#This Row],[1B. Organisasjonsnummer:]]</f>
        <v>0</v>
      </c>
      <c r="J132" s="187">
        <f>[1]!BasilRadata10[[#This Row],[1C. Etablert drift(årstall):]]</f>
        <v>0</v>
      </c>
      <c r="K132" s="186">
        <f>[1]!BasilRadata10[[#This Row],[1D. Barnehagetype:]]</f>
        <v>0</v>
      </c>
      <c r="L132" s="187">
        <f>[1]!BasilRadata10[[#This Row],[2A. Barnehagens eier(Private eiere må fylle ut pkt.C):]]</f>
        <v>0</v>
      </c>
      <c r="M132" s="42">
        <f>[1]!BasilRadata10[[#This Row],[8E. Oppgi antall årsverk barnehagen har pensjonsforpliktelser for:]]</f>
        <v>0</v>
      </c>
      <c r="N132" s="11">
        <f>[1]!BasilRadata10[[#This Row],[HEQ
0-2]]</f>
        <v>0</v>
      </c>
      <c r="O132" s="11">
        <f>[1]!BasilRadata10[[#This Row],[HEQ
3-6]]</f>
        <v>0</v>
      </c>
    </row>
    <row r="133" spans="1:15" x14ac:dyDescent="0.25">
      <c r="A133" s="186">
        <f>[1]!BasilRadata10[[#This Row],[År]]</f>
        <v>0</v>
      </c>
      <c r="B133" s="187">
        <f>[1]!BasilRadata10[[#This Row],[1A. Kommunenr:]]</f>
        <v>0</v>
      </c>
      <c r="C133" s="186">
        <f>[1]!BasilRadata10[[#This Row],[1A. Kommune:]]</f>
        <v>0</v>
      </c>
      <c r="D133" s="186">
        <f>[1]!BasilRadata10[[#This Row],[1A. Bydelsnummer:]]</f>
        <v>0</v>
      </c>
      <c r="E133" s="186">
        <f>[1]!BasilRadata10[[#This Row],[1A. Bydelsnavn:]]</f>
        <v>0</v>
      </c>
      <c r="F133" s="186">
        <f>[1]!BasilRadata10[[#This Row],[1A. Fylkesnummer:]]</f>
        <v>0</v>
      </c>
      <c r="G133" s="186">
        <f>[1]!BasilRadata10[[#This Row],[1A. Fylkesnavn:]]</f>
        <v>0</v>
      </c>
      <c r="H133" s="187">
        <f>[1]!BasilRadata10[[#This Row],[1B. Barnehage:]]</f>
        <v>0</v>
      </c>
      <c r="I133" s="187">
        <f>[1]!BasilRadata10[[#This Row],[1B. Organisasjonsnummer:]]</f>
        <v>0</v>
      </c>
      <c r="J133" s="187">
        <f>[1]!BasilRadata10[[#This Row],[1C. Etablert drift(årstall):]]</f>
        <v>0</v>
      </c>
      <c r="K133" s="186">
        <f>[1]!BasilRadata10[[#This Row],[1D. Barnehagetype:]]</f>
        <v>0</v>
      </c>
      <c r="L133" s="187">
        <f>[1]!BasilRadata10[[#This Row],[2A. Barnehagens eier(Private eiere må fylle ut pkt.C):]]</f>
        <v>0</v>
      </c>
      <c r="M133" s="42">
        <f>[1]!BasilRadata10[[#This Row],[8E. Oppgi antall årsverk barnehagen har pensjonsforpliktelser for:]]</f>
        <v>0</v>
      </c>
      <c r="N133" s="11">
        <f>[1]!BasilRadata10[[#This Row],[HEQ
0-2]]</f>
        <v>0</v>
      </c>
      <c r="O133" s="11">
        <f>[1]!BasilRadata10[[#This Row],[HEQ
3-6]]</f>
        <v>0</v>
      </c>
    </row>
    <row r="134" spans="1:15" x14ac:dyDescent="0.25">
      <c r="A134" s="186">
        <f>[1]!BasilRadata10[[#This Row],[År]]</f>
        <v>0</v>
      </c>
      <c r="B134" s="187">
        <f>[1]!BasilRadata10[[#This Row],[1A. Kommunenr:]]</f>
        <v>0</v>
      </c>
      <c r="C134" s="186">
        <f>[1]!BasilRadata10[[#This Row],[1A. Kommune:]]</f>
        <v>0</v>
      </c>
      <c r="D134" s="186">
        <f>[1]!BasilRadata10[[#This Row],[1A. Bydelsnummer:]]</f>
        <v>0</v>
      </c>
      <c r="E134" s="186">
        <f>[1]!BasilRadata10[[#This Row],[1A. Bydelsnavn:]]</f>
        <v>0</v>
      </c>
      <c r="F134" s="186">
        <f>[1]!BasilRadata10[[#This Row],[1A. Fylkesnummer:]]</f>
        <v>0</v>
      </c>
      <c r="G134" s="186">
        <f>[1]!BasilRadata10[[#This Row],[1A. Fylkesnavn:]]</f>
        <v>0</v>
      </c>
      <c r="H134" s="187">
        <f>[1]!BasilRadata10[[#This Row],[1B. Barnehage:]]</f>
        <v>0</v>
      </c>
      <c r="I134" s="187">
        <f>[1]!BasilRadata10[[#This Row],[1B. Organisasjonsnummer:]]</f>
        <v>0</v>
      </c>
      <c r="J134" s="187">
        <f>[1]!BasilRadata10[[#This Row],[1C. Etablert drift(årstall):]]</f>
        <v>0</v>
      </c>
      <c r="K134" s="186">
        <f>[1]!BasilRadata10[[#This Row],[1D. Barnehagetype:]]</f>
        <v>0</v>
      </c>
      <c r="L134" s="187">
        <f>[1]!BasilRadata10[[#This Row],[2A. Barnehagens eier(Private eiere må fylle ut pkt.C):]]</f>
        <v>0</v>
      </c>
      <c r="M134" s="42">
        <f>[1]!BasilRadata10[[#This Row],[8E. Oppgi antall årsverk barnehagen har pensjonsforpliktelser for:]]</f>
        <v>0</v>
      </c>
      <c r="N134" s="11">
        <f>[1]!BasilRadata10[[#This Row],[HEQ
0-2]]</f>
        <v>0</v>
      </c>
      <c r="O134" s="11">
        <f>[1]!BasilRadata10[[#This Row],[HEQ
3-6]]</f>
        <v>0</v>
      </c>
    </row>
    <row r="135" spans="1:15" x14ac:dyDescent="0.25">
      <c r="A135" s="186">
        <f>[1]!BasilRadata10[[#This Row],[År]]</f>
        <v>0</v>
      </c>
      <c r="B135" s="187">
        <f>[1]!BasilRadata10[[#This Row],[1A. Kommunenr:]]</f>
        <v>0</v>
      </c>
      <c r="C135" s="186">
        <f>[1]!BasilRadata10[[#This Row],[1A. Kommune:]]</f>
        <v>0</v>
      </c>
      <c r="D135" s="186">
        <f>[1]!BasilRadata10[[#This Row],[1A. Bydelsnummer:]]</f>
        <v>0</v>
      </c>
      <c r="E135" s="186">
        <f>[1]!BasilRadata10[[#This Row],[1A. Bydelsnavn:]]</f>
        <v>0</v>
      </c>
      <c r="F135" s="186">
        <f>[1]!BasilRadata10[[#This Row],[1A. Fylkesnummer:]]</f>
        <v>0</v>
      </c>
      <c r="G135" s="186">
        <f>[1]!BasilRadata10[[#This Row],[1A. Fylkesnavn:]]</f>
        <v>0</v>
      </c>
      <c r="H135" s="187">
        <f>[1]!BasilRadata10[[#This Row],[1B. Barnehage:]]</f>
        <v>0</v>
      </c>
      <c r="I135" s="187">
        <f>[1]!BasilRadata10[[#This Row],[1B. Organisasjonsnummer:]]</f>
        <v>0</v>
      </c>
      <c r="J135" s="187">
        <f>[1]!BasilRadata10[[#This Row],[1C. Etablert drift(årstall):]]</f>
        <v>0</v>
      </c>
      <c r="K135" s="186">
        <f>[1]!BasilRadata10[[#This Row],[1D. Barnehagetype:]]</f>
        <v>0</v>
      </c>
      <c r="L135" s="187">
        <f>[1]!BasilRadata10[[#This Row],[2A. Barnehagens eier(Private eiere må fylle ut pkt.C):]]</f>
        <v>0</v>
      </c>
      <c r="M135" s="42">
        <f>[1]!BasilRadata10[[#This Row],[8E. Oppgi antall årsverk barnehagen har pensjonsforpliktelser for:]]</f>
        <v>0</v>
      </c>
      <c r="N135" s="11">
        <f>[1]!BasilRadata10[[#This Row],[HEQ
0-2]]</f>
        <v>0</v>
      </c>
      <c r="O135" s="11">
        <f>[1]!BasilRadata10[[#This Row],[HEQ
3-6]]</f>
        <v>0</v>
      </c>
    </row>
    <row r="136" spans="1:15" x14ac:dyDescent="0.25">
      <c r="A136" s="186">
        <f>[1]!BasilRadata10[[#This Row],[År]]</f>
        <v>0</v>
      </c>
      <c r="B136" s="187">
        <f>[1]!BasilRadata10[[#This Row],[1A. Kommunenr:]]</f>
        <v>0</v>
      </c>
      <c r="C136" s="186">
        <f>[1]!BasilRadata10[[#This Row],[1A. Kommune:]]</f>
        <v>0</v>
      </c>
      <c r="D136" s="186">
        <f>[1]!BasilRadata10[[#This Row],[1A. Bydelsnummer:]]</f>
        <v>0</v>
      </c>
      <c r="E136" s="186">
        <f>[1]!BasilRadata10[[#This Row],[1A. Bydelsnavn:]]</f>
        <v>0</v>
      </c>
      <c r="F136" s="186">
        <f>[1]!BasilRadata10[[#This Row],[1A. Fylkesnummer:]]</f>
        <v>0</v>
      </c>
      <c r="G136" s="186">
        <f>[1]!BasilRadata10[[#This Row],[1A. Fylkesnavn:]]</f>
        <v>0</v>
      </c>
      <c r="H136" s="187">
        <f>[1]!BasilRadata10[[#This Row],[1B. Barnehage:]]</f>
        <v>0</v>
      </c>
      <c r="I136" s="187">
        <f>[1]!BasilRadata10[[#This Row],[1B. Organisasjonsnummer:]]</f>
        <v>0</v>
      </c>
      <c r="J136" s="187">
        <f>[1]!BasilRadata10[[#This Row],[1C. Etablert drift(årstall):]]</f>
        <v>0</v>
      </c>
      <c r="K136" s="186">
        <f>[1]!BasilRadata10[[#This Row],[1D. Barnehagetype:]]</f>
        <v>0</v>
      </c>
      <c r="L136" s="187">
        <f>[1]!BasilRadata10[[#This Row],[2A. Barnehagens eier(Private eiere må fylle ut pkt.C):]]</f>
        <v>0</v>
      </c>
      <c r="M136" s="42">
        <f>[1]!BasilRadata10[[#This Row],[8E. Oppgi antall årsverk barnehagen har pensjonsforpliktelser for:]]</f>
        <v>0</v>
      </c>
      <c r="N136" s="11">
        <f>[1]!BasilRadata10[[#This Row],[HEQ
0-2]]</f>
        <v>0</v>
      </c>
      <c r="O136" s="11">
        <f>[1]!BasilRadata10[[#This Row],[HEQ
3-6]]</f>
        <v>0</v>
      </c>
    </row>
    <row r="137" spans="1:15" x14ac:dyDescent="0.25">
      <c r="A137" s="186">
        <f>[1]!BasilRadata10[[#This Row],[År]]</f>
        <v>0</v>
      </c>
      <c r="B137" s="187">
        <f>[1]!BasilRadata10[[#This Row],[1A. Kommunenr:]]</f>
        <v>0</v>
      </c>
      <c r="C137" s="186">
        <f>[1]!BasilRadata10[[#This Row],[1A. Kommune:]]</f>
        <v>0</v>
      </c>
      <c r="D137" s="186">
        <f>[1]!BasilRadata10[[#This Row],[1A. Bydelsnummer:]]</f>
        <v>0</v>
      </c>
      <c r="E137" s="186">
        <f>[1]!BasilRadata10[[#This Row],[1A. Bydelsnavn:]]</f>
        <v>0</v>
      </c>
      <c r="F137" s="186">
        <f>[1]!BasilRadata10[[#This Row],[1A. Fylkesnummer:]]</f>
        <v>0</v>
      </c>
      <c r="G137" s="186">
        <f>[1]!BasilRadata10[[#This Row],[1A. Fylkesnavn:]]</f>
        <v>0</v>
      </c>
      <c r="H137" s="187">
        <f>[1]!BasilRadata10[[#This Row],[1B. Barnehage:]]</f>
        <v>0</v>
      </c>
      <c r="I137" s="187">
        <f>[1]!BasilRadata10[[#This Row],[1B. Organisasjonsnummer:]]</f>
        <v>0</v>
      </c>
      <c r="J137" s="187">
        <f>[1]!BasilRadata10[[#This Row],[1C. Etablert drift(årstall):]]</f>
        <v>0</v>
      </c>
      <c r="K137" s="186">
        <f>[1]!BasilRadata10[[#This Row],[1D. Barnehagetype:]]</f>
        <v>0</v>
      </c>
      <c r="L137" s="187">
        <f>[1]!BasilRadata10[[#This Row],[2A. Barnehagens eier(Private eiere må fylle ut pkt.C):]]</f>
        <v>0</v>
      </c>
      <c r="M137" s="42">
        <f>[1]!BasilRadata10[[#This Row],[8E. Oppgi antall årsverk barnehagen har pensjonsforpliktelser for:]]</f>
        <v>0</v>
      </c>
      <c r="N137" s="11">
        <f>[1]!BasilRadata10[[#This Row],[HEQ
0-2]]</f>
        <v>0</v>
      </c>
      <c r="O137" s="11">
        <f>[1]!BasilRadata10[[#This Row],[HEQ
3-6]]</f>
        <v>0</v>
      </c>
    </row>
    <row r="138" spans="1:15" x14ac:dyDescent="0.25">
      <c r="A138" s="186">
        <f>[1]!BasilRadata10[[#This Row],[År]]</f>
        <v>0</v>
      </c>
      <c r="B138" s="187">
        <f>[1]!BasilRadata10[[#This Row],[1A. Kommunenr:]]</f>
        <v>0</v>
      </c>
      <c r="C138" s="186">
        <f>[1]!BasilRadata10[[#This Row],[1A. Kommune:]]</f>
        <v>0</v>
      </c>
      <c r="D138" s="186">
        <f>[1]!BasilRadata10[[#This Row],[1A. Bydelsnummer:]]</f>
        <v>0</v>
      </c>
      <c r="E138" s="186">
        <f>[1]!BasilRadata10[[#This Row],[1A. Bydelsnavn:]]</f>
        <v>0</v>
      </c>
      <c r="F138" s="186">
        <f>[1]!BasilRadata10[[#This Row],[1A. Fylkesnummer:]]</f>
        <v>0</v>
      </c>
      <c r="G138" s="186">
        <f>[1]!BasilRadata10[[#This Row],[1A. Fylkesnavn:]]</f>
        <v>0</v>
      </c>
      <c r="H138" s="187">
        <f>[1]!BasilRadata10[[#This Row],[1B. Barnehage:]]</f>
        <v>0</v>
      </c>
      <c r="I138" s="187">
        <f>[1]!BasilRadata10[[#This Row],[1B. Organisasjonsnummer:]]</f>
        <v>0</v>
      </c>
      <c r="J138" s="187">
        <f>[1]!BasilRadata10[[#This Row],[1C. Etablert drift(årstall):]]</f>
        <v>0</v>
      </c>
      <c r="K138" s="186">
        <f>[1]!BasilRadata10[[#This Row],[1D. Barnehagetype:]]</f>
        <v>0</v>
      </c>
      <c r="L138" s="187">
        <f>[1]!BasilRadata10[[#This Row],[2A. Barnehagens eier(Private eiere må fylle ut pkt.C):]]</f>
        <v>0</v>
      </c>
      <c r="M138" s="42">
        <f>[1]!BasilRadata10[[#This Row],[8E. Oppgi antall årsverk barnehagen har pensjonsforpliktelser for:]]</f>
        <v>0</v>
      </c>
      <c r="N138" s="11">
        <f>[1]!BasilRadata10[[#This Row],[HEQ
0-2]]</f>
        <v>0</v>
      </c>
      <c r="O138" s="11">
        <f>[1]!BasilRadata10[[#This Row],[HEQ
3-6]]</f>
        <v>0</v>
      </c>
    </row>
    <row r="139" spans="1:15" x14ac:dyDescent="0.25">
      <c r="A139" s="186">
        <f>[1]!BasilRadata10[[#This Row],[År]]</f>
        <v>0</v>
      </c>
      <c r="B139" s="187">
        <f>[1]!BasilRadata10[[#This Row],[1A. Kommunenr:]]</f>
        <v>0</v>
      </c>
      <c r="C139" s="186">
        <f>[1]!BasilRadata10[[#This Row],[1A. Kommune:]]</f>
        <v>0</v>
      </c>
      <c r="D139" s="186">
        <f>[1]!BasilRadata10[[#This Row],[1A. Bydelsnummer:]]</f>
        <v>0</v>
      </c>
      <c r="E139" s="186">
        <f>[1]!BasilRadata10[[#This Row],[1A. Bydelsnavn:]]</f>
        <v>0</v>
      </c>
      <c r="F139" s="186">
        <f>[1]!BasilRadata10[[#This Row],[1A. Fylkesnummer:]]</f>
        <v>0</v>
      </c>
      <c r="G139" s="186">
        <f>[1]!BasilRadata10[[#This Row],[1A. Fylkesnavn:]]</f>
        <v>0</v>
      </c>
      <c r="H139" s="187">
        <f>[1]!BasilRadata10[[#This Row],[1B. Barnehage:]]</f>
        <v>0</v>
      </c>
      <c r="I139" s="187">
        <f>[1]!BasilRadata10[[#This Row],[1B. Organisasjonsnummer:]]</f>
        <v>0</v>
      </c>
      <c r="J139" s="187">
        <f>[1]!BasilRadata10[[#This Row],[1C. Etablert drift(årstall):]]</f>
        <v>0</v>
      </c>
      <c r="K139" s="186">
        <f>[1]!BasilRadata10[[#This Row],[1D. Barnehagetype:]]</f>
        <v>0</v>
      </c>
      <c r="L139" s="187">
        <f>[1]!BasilRadata10[[#This Row],[2A. Barnehagens eier(Private eiere må fylle ut pkt.C):]]</f>
        <v>0</v>
      </c>
      <c r="M139" s="42">
        <f>[1]!BasilRadata10[[#This Row],[8E. Oppgi antall årsverk barnehagen har pensjonsforpliktelser for:]]</f>
        <v>0</v>
      </c>
      <c r="N139" s="11">
        <f>[1]!BasilRadata10[[#This Row],[HEQ
0-2]]</f>
        <v>0</v>
      </c>
      <c r="O139" s="11">
        <f>[1]!BasilRadata10[[#This Row],[HEQ
3-6]]</f>
        <v>0</v>
      </c>
    </row>
    <row r="140" spans="1:15" x14ac:dyDescent="0.25">
      <c r="A140" s="186">
        <f>[1]!BasilRadata10[[#This Row],[År]]</f>
        <v>0</v>
      </c>
      <c r="B140" s="187">
        <f>[1]!BasilRadata10[[#This Row],[1A. Kommunenr:]]</f>
        <v>0</v>
      </c>
      <c r="C140" s="186">
        <f>[1]!BasilRadata10[[#This Row],[1A. Kommune:]]</f>
        <v>0</v>
      </c>
      <c r="D140" s="186">
        <f>[1]!BasilRadata10[[#This Row],[1A. Bydelsnummer:]]</f>
        <v>0</v>
      </c>
      <c r="E140" s="186">
        <f>[1]!BasilRadata10[[#This Row],[1A. Bydelsnavn:]]</f>
        <v>0</v>
      </c>
      <c r="F140" s="186">
        <f>[1]!BasilRadata10[[#This Row],[1A. Fylkesnummer:]]</f>
        <v>0</v>
      </c>
      <c r="G140" s="186">
        <f>[1]!BasilRadata10[[#This Row],[1A. Fylkesnavn:]]</f>
        <v>0</v>
      </c>
      <c r="H140" s="187">
        <f>[1]!BasilRadata10[[#This Row],[1B. Barnehage:]]</f>
        <v>0</v>
      </c>
      <c r="I140" s="187">
        <f>[1]!BasilRadata10[[#This Row],[1B. Organisasjonsnummer:]]</f>
        <v>0</v>
      </c>
      <c r="J140" s="187">
        <f>[1]!BasilRadata10[[#This Row],[1C. Etablert drift(årstall):]]</f>
        <v>0</v>
      </c>
      <c r="K140" s="186">
        <f>[1]!BasilRadata10[[#This Row],[1D. Barnehagetype:]]</f>
        <v>0</v>
      </c>
      <c r="L140" s="187">
        <f>[1]!BasilRadata10[[#This Row],[2A. Barnehagens eier(Private eiere må fylle ut pkt.C):]]</f>
        <v>0</v>
      </c>
      <c r="M140" s="42">
        <f>[1]!BasilRadata10[[#This Row],[8E. Oppgi antall årsverk barnehagen har pensjonsforpliktelser for:]]</f>
        <v>0</v>
      </c>
      <c r="N140" s="11">
        <f>[1]!BasilRadata10[[#This Row],[HEQ
0-2]]</f>
        <v>0</v>
      </c>
      <c r="O140" s="11">
        <f>[1]!BasilRadata10[[#This Row],[HEQ
3-6]]</f>
        <v>0</v>
      </c>
    </row>
    <row r="141" spans="1:15" x14ac:dyDescent="0.25">
      <c r="A141" s="186">
        <f>[1]!BasilRadata10[[#This Row],[År]]</f>
        <v>0</v>
      </c>
      <c r="B141" s="187">
        <f>[1]!BasilRadata10[[#This Row],[1A. Kommunenr:]]</f>
        <v>0</v>
      </c>
      <c r="C141" s="186">
        <f>[1]!BasilRadata10[[#This Row],[1A. Kommune:]]</f>
        <v>0</v>
      </c>
      <c r="D141" s="186">
        <f>[1]!BasilRadata10[[#This Row],[1A. Bydelsnummer:]]</f>
        <v>0</v>
      </c>
      <c r="E141" s="186">
        <f>[1]!BasilRadata10[[#This Row],[1A. Bydelsnavn:]]</f>
        <v>0</v>
      </c>
      <c r="F141" s="186">
        <f>[1]!BasilRadata10[[#This Row],[1A. Fylkesnummer:]]</f>
        <v>0</v>
      </c>
      <c r="G141" s="186">
        <f>[1]!BasilRadata10[[#This Row],[1A. Fylkesnavn:]]</f>
        <v>0</v>
      </c>
      <c r="H141" s="187">
        <f>[1]!BasilRadata10[[#This Row],[1B. Barnehage:]]</f>
        <v>0</v>
      </c>
      <c r="I141" s="187">
        <f>[1]!BasilRadata10[[#This Row],[1B. Organisasjonsnummer:]]</f>
        <v>0</v>
      </c>
      <c r="J141" s="187">
        <f>[1]!BasilRadata10[[#This Row],[1C. Etablert drift(årstall):]]</f>
        <v>0</v>
      </c>
      <c r="K141" s="186">
        <f>[1]!BasilRadata10[[#This Row],[1D. Barnehagetype:]]</f>
        <v>0</v>
      </c>
      <c r="L141" s="187">
        <f>[1]!BasilRadata10[[#This Row],[2A. Barnehagens eier(Private eiere må fylle ut pkt.C):]]</f>
        <v>0</v>
      </c>
      <c r="M141" s="42">
        <f>[1]!BasilRadata10[[#This Row],[8E. Oppgi antall årsverk barnehagen har pensjonsforpliktelser for:]]</f>
        <v>0</v>
      </c>
      <c r="N141" s="11">
        <f>[1]!BasilRadata10[[#This Row],[HEQ
0-2]]</f>
        <v>0</v>
      </c>
      <c r="O141" s="11">
        <f>[1]!BasilRadata10[[#This Row],[HEQ
3-6]]</f>
        <v>0</v>
      </c>
    </row>
    <row r="142" spans="1:15" x14ac:dyDescent="0.25">
      <c r="A142" s="186">
        <f>[1]!BasilRadata10[[#This Row],[År]]</f>
        <v>0</v>
      </c>
      <c r="B142" s="187">
        <f>[1]!BasilRadata10[[#This Row],[1A. Kommunenr:]]</f>
        <v>0</v>
      </c>
      <c r="C142" s="186">
        <f>[1]!BasilRadata10[[#This Row],[1A. Kommune:]]</f>
        <v>0</v>
      </c>
      <c r="D142" s="186">
        <f>[1]!BasilRadata10[[#This Row],[1A. Bydelsnummer:]]</f>
        <v>0</v>
      </c>
      <c r="E142" s="186">
        <f>[1]!BasilRadata10[[#This Row],[1A. Bydelsnavn:]]</f>
        <v>0</v>
      </c>
      <c r="F142" s="186">
        <f>[1]!BasilRadata10[[#This Row],[1A. Fylkesnummer:]]</f>
        <v>0</v>
      </c>
      <c r="G142" s="186">
        <f>[1]!BasilRadata10[[#This Row],[1A. Fylkesnavn:]]</f>
        <v>0</v>
      </c>
      <c r="H142" s="187">
        <f>[1]!BasilRadata10[[#This Row],[1B. Barnehage:]]</f>
        <v>0</v>
      </c>
      <c r="I142" s="187">
        <f>[1]!BasilRadata10[[#This Row],[1B. Organisasjonsnummer:]]</f>
        <v>0</v>
      </c>
      <c r="J142" s="187">
        <f>[1]!BasilRadata10[[#This Row],[1C. Etablert drift(årstall):]]</f>
        <v>0</v>
      </c>
      <c r="K142" s="186">
        <f>[1]!BasilRadata10[[#This Row],[1D. Barnehagetype:]]</f>
        <v>0</v>
      </c>
      <c r="L142" s="187">
        <f>[1]!BasilRadata10[[#This Row],[2A. Barnehagens eier(Private eiere må fylle ut pkt.C):]]</f>
        <v>0</v>
      </c>
      <c r="M142" s="42">
        <f>[1]!BasilRadata10[[#This Row],[8E. Oppgi antall årsverk barnehagen har pensjonsforpliktelser for:]]</f>
        <v>0</v>
      </c>
      <c r="N142" s="11">
        <f>[1]!BasilRadata10[[#This Row],[HEQ
0-2]]</f>
        <v>0</v>
      </c>
      <c r="O142" s="11">
        <f>[1]!BasilRadata10[[#This Row],[HEQ
3-6]]</f>
        <v>0</v>
      </c>
    </row>
    <row r="143" spans="1:15" x14ac:dyDescent="0.25">
      <c r="A143" s="186">
        <f>[1]!BasilRadata10[[#This Row],[År]]</f>
        <v>0</v>
      </c>
      <c r="B143" s="187">
        <f>[1]!BasilRadata10[[#This Row],[1A. Kommunenr:]]</f>
        <v>0</v>
      </c>
      <c r="C143" s="186">
        <f>[1]!BasilRadata10[[#This Row],[1A. Kommune:]]</f>
        <v>0</v>
      </c>
      <c r="D143" s="186">
        <f>[1]!BasilRadata10[[#This Row],[1A. Bydelsnummer:]]</f>
        <v>0</v>
      </c>
      <c r="E143" s="186">
        <f>[1]!BasilRadata10[[#This Row],[1A. Bydelsnavn:]]</f>
        <v>0</v>
      </c>
      <c r="F143" s="186">
        <f>[1]!BasilRadata10[[#This Row],[1A. Fylkesnummer:]]</f>
        <v>0</v>
      </c>
      <c r="G143" s="186">
        <f>[1]!BasilRadata10[[#This Row],[1A. Fylkesnavn:]]</f>
        <v>0</v>
      </c>
      <c r="H143" s="187">
        <f>[1]!BasilRadata10[[#This Row],[1B. Barnehage:]]</f>
        <v>0</v>
      </c>
      <c r="I143" s="187">
        <f>[1]!BasilRadata10[[#This Row],[1B. Organisasjonsnummer:]]</f>
        <v>0</v>
      </c>
      <c r="J143" s="187">
        <f>[1]!BasilRadata10[[#This Row],[1C. Etablert drift(årstall):]]</f>
        <v>0</v>
      </c>
      <c r="K143" s="186">
        <f>[1]!BasilRadata10[[#This Row],[1D. Barnehagetype:]]</f>
        <v>0</v>
      </c>
      <c r="L143" s="187">
        <f>[1]!BasilRadata10[[#This Row],[2A. Barnehagens eier(Private eiere må fylle ut pkt.C):]]</f>
        <v>0</v>
      </c>
      <c r="M143" s="42">
        <f>[1]!BasilRadata10[[#This Row],[8E. Oppgi antall årsverk barnehagen har pensjonsforpliktelser for:]]</f>
        <v>0</v>
      </c>
      <c r="N143" s="11">
        <f>[1]!BasilRadata10[[#This Row],[HEQ
0-2]]</f>
        <v>0</v>
      </c>
      <c r="O143" s="11">
        <f>[1]!BasilRadata10[[#This Row],[HEQ
3-6]]</f>
        <v>0</v>
      </c>
    </row>
    <row r="144" spans="1:15" x14ac:dyDescent="0.25">
      <c r="A144" s="186">
        <f>[1]!BasilRadata10[[#This Row],[År]]</f>
        <v>0</v>
      </c>
      <c r="B144" s="187">
        <f>[1]!BasilRadata10[[#This Row],[1A. Kommunenr:]]</f>
        <v>0</v>
      </c>
      <c r="C144" s="186">
        <f>[1]!BasilRadata10[[#This Row],[1A. Kommune:]]</f>
        <v>0</v>
      </c>
      <c r="D144" s="186">
        <f>[1]!BasilRadata10[[#This Row],[1A. Bydelsnummer:]]</f>
        <v>0</v>
      </c>
      <c r="E144" s="186">
        <f>[1]!BasilRadata10[[#This Row],[1A. Bydelsnavn:]]</f>
        <v>0</v>
      </c>
      <c r="F144" s="186">
        <f>[1]!BasilRadata10[[#This Row],[1A. Fylkesnummer:]]</f>
        <v>0</v>
      </c>
      <c r="G144" s="186">
        <f>[1]!BasilRadata10[[#This Row],[1A. Fylkesnavn:]]</f>
        <v>0</v>
      </c>
      <c r="H144" s="187">
        <f>[1]!BasilRadata10[[#This Row],[1B. Barnehage:]]</f>
        <v>0</v>
      </c>
      <c r="I144" s="187">
        <f>[1]!BasilRadata10[[#This Row],[1B. Organisasjonsnummer:]]</f>
        <v>0</v>
      </c>
      <c r="J144" s="187">
        <f>[1]!BasilRadata10[[#This Row],[1C. Etablert drift(årstall):]]</f>
        <v>0</v>
      </c>
      <c r="K144" s="186">
        <f>[1]!BasilRadata10[[#This Row],[1D. Barnehagetype:]]</f>
        <v>0</v>
      </c>
      <c r="L144" s="187">
        <f>[1]!BasilRadata10[[#This Row],[2A. Barnehagens eier(Private eiere må fylle ut pkt.C):]]</f>
        <v>0</v>
      </c>
      <c r="M144" s="42">
        <f>[1]!BasilRadata10[[#This Row],[8E. Oppgi antall årsverk barnehagen har pensjonsforpliktelser for:]]</f>
        <v>0</v>
      </c>
      <c r="N144" s="11">
        <f>[1]!BasilRadata10[[#This Row],[HEQ
0-2]]</f>
        <v>0</v>
      </c>
      <c r="O144" s="11">
        <f>[1]!BasilRadata10[[#This Row],[HEQ
3-6]]</f>
        <v>0</v>
      </c>
    </row>
    <row r="145" spans="1:15" x14ac:dyDescent="0.25">
      <c r="A145" s="186">
        <f>[1]!BasilRadata10[[#This Row],[År]]</f>
        <v>0</v>
      </c>
      <c r="B145" s="187">
        <f>[1]!BasilRadata10[[#This Row],[1A. Kommunenr:]]</f>
        <v>0</v>
      </c>
      <c r="C145" s="186">
        <f>[1]!BasilRadata10[[#This Row],[1A. Kommune:]]</f>
        <v>0</v>
      </c>
      <c r="D145" s="186">
        <f>[1]!BasilRadata10[[#This Row],[1A. Bydelsnummer:]]</f>
        <v>0</v>
      </c>
      <c r="E145" s="186">
        <f>[1]!BasilRadata10[[#This Row],[1A. Bydelsnavn:]]</f>
        <v>0</v>
      </c>
      <c r="F145" s="186">
        <f>[1]!BasilRadata10[[#This Row],[1A. Fylkesnummer:]]</f>
        <v>0</v>
      </c>
      <c r="G145" s="186">
        <f>[1]!BasilRadata10[[#This Row],[1A. Fylkesnavn:]]</f>
        <v>0</v>
      </c>
      <c r="H145" s="187">
        <f>[1]!BasilRadata10[[#This Row],[1B. Barnehage:]]</f>
        <v>0</v>
      </c>
      <c r="I145" s="187">
        <f>[1]!BasilRadata10[[#This Row],[1B. Organisasjonsnummer:]]</f>
        <v>0</v>
      </c>
      <c r="J145" s="187">
        <f>[1]!BasilRadata10[[#This Row],[1C. Etablert drift(årstall):]]</f>
        <v>0</v>
      </c>
      <c r="K145" s="186">
        <f>[1]!BasilRadata10[[#This Row],[1D. Barnehagetype:]]</f>
        <v>0</v>
      </c>
      <c r="L145" s="187">
        <f>[1]!BasilRadata10[[#This Row],[2A. Barnehagens eier(Private eiere må fylle ut pkt.C):]]</f>
        <v>0</v>
      </c>
      <c r="M145" s="42">
        <f>[1]!BasilRadata10[[#This Row],[8E. Oppgi antall årsverk barnehagen har pensjonsforpliktelser for:]]</f>
        <v>0</v>
      </c>
      <c r="N145" s="11">
        <f>[1]!BasilRadata10[[#This Row],[HEQ
0-2]]</f>
        <v>0</v>
      </c>
      <c r="O145" s="11">
        <f>[1]!BasilRadata10[[#This Row],[HEQ
3-6]]</f>
        <v>0</v>
      </c>
    </row>
    <row r="146" spans="1:15" x14ac:dyDescent="0.25">
      <c r="A146" s="186">
        <f>[1]!BasilRadata10[[#This Row],[År]]</f>
        <v>0</v>
      </c>
      <c r="B146" s="187">
        <f>[1]!BasilRadata10[[#This Row],[1A. Kommunenr:]]</f>
        <v>0</v>
      </c>
      <c r="C146" s="186">
        <f>[1]!BasilRadata10[[#This Row],[1A. Kommune:]]</f>
        <v>0</v>
      </c>
      <c r="D146" s="186">
        <f>[1]!BasilRadata10[[#This Row],[1A. Bydelsnummer:]]</f>
        <v>0</v>
      </c>
      <c r="E146" s="186">
        <f>[1]!BasilRadata10[[#This Row],[1A. Bydelsnavn:]]</f>
        <v>0</v>
      </c>
      <c r="F146" s="186">
        <f>[1]!BasilRadata10[[#This Row],[1A. Fylkesnummer:]]</f>
        <v>0</v>
      </c>
      <c r="G146" s="186">
        <f>[1]!BasilRadata10[[#This Row],[1A. Fylkesnavn:]]</f>
        <v>0</v>
      </c>
      <c r="H146" s="187">
        <f>[1]!BasilRadata10[[#This Row],[1B. Barnehage:]]</f>
        <v>0</v>
      </c>
      <c r="I146" s="187">
        <f>[1]!BasilRadata10[[#This Row],[1B. Organisasjonsnummer:]]</f>
        <v>0</v>
      </c>
      <c r="J146" s="187">
        <f>[1]!BasilRadata10[[#This Row],[1C. Etablert drift(årstall):]]</f>
        <v>0</v>
      </c>
      <c r="K146" s="186">
        <f>[1]!BasilRadata10[[#This Row],[1D. Barnehagetype:]]</f>
        <v>0</v>
      </c>
      <c r="L146" s="187">
        <f>[1]!BasilRadata10[[#This Row],[2A. Barnehagens eier(Private eiere må fylle ut pkt.C):]]</f>
        <v>0</v>
      </c>
      <c r="M146" s="42">
        <f>[1]!BasilRadata10[[#This Row],[8E. Oppgi antall årsverk barnehagen har pensjonsforpliktelser for:]]</f>
        <v>0</v>
      </c>
      <c r="N146" s="11">
        <f>[1]!BasilRadata10[[#This Row],[HEQ
0-2]]</f>
        <v>0</v>
      </c>
      <c r="O146" s="11">
        <f>[1]!BasilRadata10[[#This Row],[HEQ
3-6]]</f>
        <v>0</v>
      </c>
    </row>
    <row r="147" spans="1:15" x14ac:dyDescent="0.25">
      <c r="A147" s="186">
        <f>[1]!BasilRadata10[[#This Row],[År]]</f>
        <v>0</v>
      </c>
      <c r="B147" s="187">
        <f>[1]!BasilRadata10[[#This Row],[1A. Kommunenr:]]</f>
        <v>0</v>
      </c>
      <c r="C147" s="186">
        <f>[1]!BasilRadata10[[#This Row],[1A. Kommune:]]</f>
        <v>0</v>
      </c>
      <c r="D147" s="186">
        <f>[1]!BasilRadata10[[#This Row],[1A. Bydelsnummer:]]</f>
        <v>0</v>
      </c>
      <c r="E147" s="186">
        <f>[1]!BasilRadata10[[#This Row],[1A. Bydelsnavn:]]</f>
        <v>0</v>
      </c>
      <c r="F147" s="186">
        <f>[1]!BasilRadata10[[#This Row],[1A. Fylkesnummer:]]</f>
        <v>0</v>
      </c>
      <c r="G147" s="186">
        <f>[1]!BasilRadata10[[#This Row],[1A. Fylkesnavn:]]</f>
        <v>0</v>
      </c>
      <c r="H147" s="187">
        <f>[1]!BasilRadata10[[#This Row],[1B. Barnehage:]]</f>
        <v>0</v>
      </c>
      <c r="I147" s="187">
        <f>[1]!BasilRadata10[[#This Row],[1B. Organisasjonsnummer:]]</f>
        <v>0</v>
      </c>
      <c r="J147" s="187">
        <f>[1]!BasilRadata10[[#This Row],[1C. Etablert drift(årstall):]]</f>
        <v>0</v>
      </c>
      <c r="K147" s="186">
        <f>[1]!BasilRadata10[[#This Row],[1D. Barnehagetype:]]</f>
        <v>0</v>
      </c>
      <c r="L147" s="187">
        <f>[1]!BasilRadata10[[#This Row],[2A. Barnehagens eier(Private eiere må fylle ut pkt.C):]]</f>
        <v>0</v>
      </c>
      <c r="M147" s="42">
        <f>[1]!BasilRadata10[[#This Row],[8E. Oppgi antall årsverk barnehagen har pensjonsforpliktelser for:]]</f>
        <v>0</v>
      </c>
      <c r="N147" s="11">
        <f>[1]!BasilRadata10[[#This Row],[HEQ
0-2]]</f>
        <v>0</v>
      </c>
      <c r="O147" s="11">
        <f>[1]!BasilRadata10[[#This Row],[HEQ
3-6]]</f>
        <v>0</v>
      </c>
    </row>
    <row r="148" spans="1:15" x14ac:dyDescent="0.25">
      <c r="A148" s="186">
        <f>[1]!BasilRadata10[[#This Row],[År]]</f>
        <v>0</v>
      </c>
      <c r="B148" s="187">
        <f>[1]!BasilRadata10[[#This Row],[1A. Kommunenr:]]</f>
        <v>0</v>
      </c>
      <c r="C148" s="186">
        <f>[1]!BasilRadata10[[#This Row],[1A. Kommune:]]</f>
        <v>0</v>
      </c>
      <c r="D148" s="186">
        <f>[1]!BasilRadata10[[#This Row],[1A. Bydelsnummer:]]</f>
        <v>0</v>
      </c>
      <c r="E148" s="186">
        <f>[1]!BasilRadata10[[#This Row],[1A. Bydelsnavn:]]</f>
        <v>0</v>
      </c>
      <c r="F148" s="186">
        <f>[1]!BasilRadata10[[#This Row],[1A. Fylkesnummer:]]</f>
        <v>0</v>
      </c>
      <c r="G148" s="186">
        <f>[1]!BasilRadata10[[#This Row],[1A. Fylkesnavn:]]</f>
        <v>0</v>
      </c>
      <c r="H148" s="187">
        <f>[1]!BasilRadata10[[#This Row],[1B. Barnehage:]]</f>
        <v>0</v>
      </c>
      <c r="I148" s="187">
        <f>[1]!BasilRadata10[[#This Row],[1B. Organisasjonsnummer:]]</f>
        <v>0</v>
      </c>
      <c r="J148" s="187">
        <f>[1]!BasilRadata10[[#This Row],[1C. Etablert drift(årstall):]]</f>
        <v>0</v>
      </c>
      <c r="K148" s="186">
        <f>[1]!BasilRadata10[[#This Row],[1D. Barnehagetype:]]</f>
        <v>0</v>
      </c>
      <c r="L148" s="187">
        <f>[1]!BasilRadata10[[#This Row],[2A. Barnehagens eier(Private eiere må fylle ut pkt.C):]]</f>
        <v>0</v>
      </c>
      <c r="M148" s="42">
        <f>[1]!BasilRadata10[[#This Row],[8E. Oppgi antall årsverk barnehagen har pensjonsforpliktelser for:]]</f>
        <v>0</v>
      </c>
      <c r="N148" s="11">
        <f>[1]!BasilRadata10[[#This Row],[HEQ
0-2]]</f>
        <v>0</v>
      </c>
      <c r="O148" s="11">
        <f>[1]!BasilRadata10[[#This Row],[HEQ
3-6]]</f>
        <v>0</v>
      </c>
    </row>
    <row r="149" spans="1:15" x14ac:dyDescent="0.25">
      <c r="A149" s="186">
        <f>[1]!BasilRadata10[[#This Row],[År]]</f>
        <v>0</v>
      </c>
      <c r="B149" s="187">
        <f>[1]!BasilRadata10[[#This Row],[1A. Kommunenr:]]</f>
        <v>0</v>
      </c>
      <c r="C149" s="186">
        <f>[1]!BasilRadata10[[#This Row],[1A. Kommune:]]</f>
        <v>0</v>
      </c>
      <c r="D149" s="186">
        <f>[1]!BasilRadata10[[#This Row],[1A. Bydelsnummer:]]</f>
        <v>0</v>
      </c>
      <c r="E149" s="186">
        <f>[1]!BasilRadata10[[#This Row],[1A. Bydelsnavn:]]</f>
        <v>0</v>
      </c>
      <c r="F149" s="186">
        <f>[1]!BasilRadata10[[#This Row],[1A. Fylkesnummer:]]</f>
        <v>0</v>
      </c>
      <c r="G149" s="186">
        <f>[1]!BasilRadata10[[#This Row],[1A. Fylkesnavn:]]</f>
        <v>0</v>
      </c>
      <c r="H149" s="187">
        <f>[1]!BasilRadata10[[#This Row],[1B. Barnehage:]]</f>
        <v>0</v>
      </c>
      <c r="I149" s="187">
        <f>[1]!BasilRadata10[[#This Row],[1B. Organisasjonsnummer:]]</f>
        <v>0</v>
      </c>
      <c r="J149" s="187">
        <f>[1]!BasilRadata10[[#This Row],[1C. Etablert drift(årstall):]]</f>
        <v>0</v>
      </c>
      <c r="K149" s="186">
        <f>[1]!BasilRadata10[[#This Row],[1D. Barnehagetype:]]</f>
        <v>0</v>
      </c>
      <c r="L149" s="187">
        <f>[1]!BasilRadata10[[#This Row],[2A. Barnehagens eier(Private eiere må fylle ut pkt.C):]]</f>
        <v>0</v>
      </c>
      <c r="M149" s="42">
        <f>[1]!BasilRadata10[[#This Row],[8E. Oppgi antall årsverk barnehagen har pensjonsforpliktelser for:]]</f>
        <v>0</v>
      </c>
      <c r="N149" s="11">
        <f>[1]!BasilRadata10[[#This Row],[HEQ
0-2]]</f>
        <v>0</v>
      </c>
      <c r="O149" s="11">
        <f>[1]!BasilRadata10[[#This Row],[HEQ
3-6]]</f>
        <v>0</v>
      </c>
    </row>
    <row r="150" spans="1:15" x14ac:dyDescent="0.25">
      <c r="A150" s="186">
        <f>[1]!BasilRadata10[[#This Row],[År]]</f>
        <v>0</v>
      </c>
      <c r="B150" s="187">
        <f>[1]!BasilRadata10[[#This Row],[1A. Kommunenr:]]</f>
        <v>0</v>
      </c>
      <c r="C150" s="186">
        <f>[1]!BasilRadata10[[#This Row],[1A. Kommune:]]</f>
        <v>0</v>
      </c>
      <c r="D150" s="186">
        <f>[1]!BasilRadata10[[#This Row],[1A. Bydelsnummer:]]</f>
        <v>0</v>
      </c>
      <c r="E150" s="186">
        <f>[1]!BasilRadata10[[#This Row],[1A. Bydelsnavn:]]</f>
        <v>0</v>
      </c>
      <c r="F150" s="186">
        <f>[1]!BasilRadata10[[#This Row],[1A. Fylkesnummer:]]</f>
        <v>0</v>
      </c>
      <c r="G150" s="186">
        <f>[1]!BasilRadata10[[#This Row],[1A. Fylkesnavn:]]</f>
        <v>0</v>
      </c>
      <c r="H150" s="187">
        <f>[1]!BasilRadata10[[#This Row],[1B. Barnehage:]]</f>
        <v>0</v>
      </c>
      <c r="I150" s="187">
        <f>[1]!BasilRadata10[[#This Row],[1B. Organisasjonsnummer:]]</f>
        <v>0</v>
      </c>
      <c r="J150" s="187">
        <f>[1]!BasilRadata10[[#This Row],[1C. Etablert drift(årstall):]]</f>
        <v>0</v>
      </c>
      <c r="K150" s="186">
        <f>[1]!BasilRadata10[[#This Row],[1D. Barnehagetype:]]</f>
        <v>0</v>
      </c>
      <c r="L150" s="187">
        <f>[1]!BasilRadata10[[#This Row],[2A. Barnehagens eier(Private eiere må fylle ut pkt.C):]]</f>
        <v>0</v>
      </c>
      <c r="M150" s="42">
        <f>[1]!BasilRadata10[[#This Row],[8E. Oppgi antall årsverk barnehagen har pensjonsforpliktelser for:]]</f>
        <v>0</v>
      </c>
      <c r="N150" s="11">
        <f>[1]!BasilRadata10[[#This Row],[HEQ
0-2]]</f>
        <v>0</v>
      </c>
      <c r="O150" s="11">
        <f>[1]!BasilRadata10[[#This Row],[HEQ
3-6]]</f>
        <v>0</v>
      </c>
    </row>
    <row r="151" spans="1:15" x14ac:dyDescent="0.25">
      <c r="A151" s="186">
        <f>[1]!BasilRadata10[[#This Row],[År]]</f>
        <v>0</v>
      </c>
      <c r="B151" s="187">
        <f>[1]!BasilRadata10[[#This Row],[1A. Kommunenr:]]</f>
        <v>0</v>
      </c>
      <c r="C151" s="186">
        <f>[1]!BasilRadata10[[#This Row],[1A. Kommune:]]</f>
        <v>0</v>
      </c>
      <c r="D151" s="186">
        <f>[1]!BasilRadata10[[#This Row],[1A. Bydelsnummer:]]</f>
        <v>0</v>
      </c>
      <c r="E151" s="186">
        <f>[1]!BasilRadata10[[#This Row],[1A. Bydelsnavn:]]</f>
        <v>0</v>
      </c>
      <c r="F151" s="186">
        <f>[1]!BasilRadata10[[#This Row],[1A. Fylkesnummer:]]</f>
        <v>0</v>
      </c>
      <c r="G151" s="186">
        <f>[1]!BasilRadata10[[#This Row],[1A. Fylkesnavn:]]</f>
        <v>0</v>
      </c>
      <c r="H151" s="187">
        <f>[1]!BasilRadata10[[#This Row],[1B. Barnehage:]]</f>
        <v>0</v>
      </c>
      <c r="I151" s="187">
        <f>[1]!BasilRadata10[[#This Row],[1B. Organisasjonsnummer:]]</f>
        <v>0</v>
      </c>
      <c r="J151" s="187">
        <f>[1]!BasilRadata10[[#This Row],[1C. Etablert drift(årstall):]]</f>
        <v>0</v>
      </c>
      <c r="K151" s="186">
        <f>[1]!BasilRadata10[[#This Row],[1D. Barnehagetype:]]</f>
        <v>0</v>
      </c>
      <c r="L151" s="187">
        <f>[1]!BasilRadata10[[#This Row],[2A. Barnehagens eier(Private eiere må fylle ut pkt.C):]]</f>
        <v>0</v>
      </c>
      <c r="M151" s="42">
        <f>[1]!BasilRadata10[[#This Row],[8E. Oppgi antall årsverk barnehagen har pensjonsforpliktelser for:]]</f>
        <v>0</v>
      </c>
      <c r="N151" s="11">
        <f>[1]!BasilRadata10[[#This Row],[HEQ
0-2]]</f>
        <v>0</v>
      </c>
      <c r="O151" s="11">
        <f>[1]!BasilRadata10[[#This Row],[HEQ
3-6]]</f>
        <v>0</v>
      </c>
    </row>
    <row r="152" spans="1:15" x14ac:dyDescent="0.25">
      <c r="A152" s="186">
        <f>[1]!BasilRadata10[[#This Row],[År]]</f>
        <v>0</v>
      </c>
      <c r="B152" s="187">
        <f>[1]!BasilRadata10[[#This Row],[1A. Kommunenr:]]</f>
        <v>0</v>
      </c>
      <c r="C152" s="186">
        <f>[1]!BasilRadata10[[#This Row],[1A. Kommune:]]</f>
        <v>0</v>
      </c>
      <c r="D152" s="186">
        <f>[1]!BasilRadata10[[#This Row],[1A. Bydelsnummer:]]</f>
        <v>0</v>
      </c>
      <c r="E152" s="186">
        <f>[1]!BasilRadata10[[#This Row],[1A. Bydelsnavn:]]</f>
        <v>0</v>
      </c>
      <c r="F152" s="186">
        <f>[1]!BasilRadata10[[#This Row],[1A. Fylkesnummer:]]</f>
        <v>0</v>
      </c>
      <c r="G152" s="186">
        <f>[1]!BasilRadata10[[#This Row],[1A. Fylkesnavn:]]</f>
        <v>0</v>
      </c>
      <c r="H152" s="187">
        <f>[1]!BasilRadata10[[#This Row],[1B. Barnehage:]]</f>
        <v>0</v>
      </c>
      <c r="I152" s="187">
        <f>[1]!BasilRadata10[[#This Row],[1B. Organisasjonsnummer:]]</f>
        <v>0</v>
      </c>
      <c r="J152" s="187">
        <f>[1]!BasilRadata10[[#This Row],[1C. Etablert drift(årstall):]]</f>
        <v>0</v>
      </c>
      <c r="K152" s="186">
        <f>[1]!BasilRadata10[[#This Row],[1D. Barnehagetype:]]</f>
        <v>0</v>
      </c>
      <c r="L152" s="187">
        <f>[1]!BasilRadata10[[#This Row],[2A. Barnehagens eier(Private eiere må fylle ut pkt.C):]]</f>
        <v>0</v>
      </c>
      <c r="M152" s="42">
        <f>[1]!BasilRadata10[[#This Row],[8E. Oppgi antall årsverk barnehagen har pensjonsforpliktelser for:]]</f>
        <v>0</v>
      </c>
      <c r="N152" s="11">
        <f>[1]!BasilRadata10[[#This Row],[HEQ
0-2]]</f>
        <v>0</v>
      </c>
      <c r="O152" s="11">
        <f>[1]!BasilRadata10[[#This Row],[HEQ
3-6]]</f>
        <v>0</v>
      </c>
    </row>
    <row r="153" spans="1:15" x14ac:dyDescent="0.25">
      <c r="A153" s="186">
        <f>[1]!BasilRadata10[[#This Row],[År]]</f>
        <v>0</v>
      </c>
      <c r="B153" s="187">
        <f>[1]!BasilRadata10[[#This Row],[1A. Kommunenr:]]</f>
        <v>0</v>
      </c>
      <c r="C153" s="186">
        <f>[1]!BasilRadata10[[#This Row],[1A. Kommune:]]</f>
        <v>0</v>
      </c>
      <c r="D153" s="186">
        <f>[1]!BasilRadata10[[#This Row],[1A. Bydelsnummer:]]</f>
        <v>0</v>
      </c>
      <c r="E153" s="186">
        <f>[1]!BasilRadata10[[#This Row],[1A. Bydelsnavn:]]</f>
        <v>0</v>
      </c>
      <c r="F153" s="186">
        <f>[1]!BasilRadata10[[#This Row],[1A. Fylkesnummer:]]</f>
        <v>0</v>
      </c>
      <c r="G153" s="186">
        <f>[1]!BasilRadata10[[#This Row],[1A. Fylkesnavn:]]</f>
        <v>0</v>
      </c>
      <c r="H153" s="187">
        <f>[1]!BasilRadata10[[#This Row],[1B. Barnehage:]]</f>
        <v>0</v>
      </c>
      <c r="I153" s="187">
        <f>[1]!BasilRadata10[[#This Row],[1B. Organisasjonsnummer:]]</f>
        <v>0</v>
      </c>
      <c r="J153" s="187">
        <f>[1]!BasilRadata10[[#This Row],[1C. Etablert drift(årstall):]]</f>
        <v>0</v>
      </c>
      <c r="K153" s="186">
        <f>[1]!BasilRadata10[[#This Row],[1D. Barnehagetype:]]</f>
        <v>0</v>
      </c>
      <c r="L153" s="187">
        <f>[1]!BasilRadata10[[#This Row],[2A. Barnehagens eier(Private eiere må fylle ut pkt.C):]]</f>
        <v>0</v>
      </c>
      <c r="M153" s="42">
        <f>[1]!BasilRadata10[[#This Row],[8E. Oppgi antall årsverk barnehagen har pensjonsforpliktelser for:]]</f>
        <v>0</v>
      </c>
      <c r="N153" s="11">
        <f>[1]!BasilRadata10[[#This Row],[HEQ
0-2]]</f>
        <v>0</v>
      </c>
      <c r="O153" s="11">
        <f>[1]!BasilRadata10[[#This Row],[HEQ
3-6]]</f>
        <v>0</v>
      </c>
    </row>
    <row r="154" spans="1:15" x14ac:dyDescent="0.25">
      <c r="A154" s="186">
        <f>[1]!BasilRadata10[[#This Row],[År]]</f>
        <v>0</v>
      </c>
      <c r="B154" s="187">
        <f>[1]!BasilRadata10[[#This Row],[1A. Kommunenr:]]</f>
        <v>0</v>
      </c>
      <c r="C154" s="186">
        <f>[1]!BasilRadata10[[#This Row],[1A. Kommune:]]</f>
        <v>0</v>
      </c>
      <c r="D154" s="186">
        <f>[1]!BasilRadata10[[#This Row],[1A. Bydelsnummer:]]</f>
        <v>0</v>
      </c>
      <c r="E154" s="186">
        <f>[1]!BasilRadata10[[#This Row],[1A. Bydelsnavn:]]</f>
        <v>0</v>
      </c>
      <c r="F154" s="186">
        <f>[1]!BasilRadata10[[#This Row],[1A. Fylkesnummer:]]</f>
        <v>0</v>
      </c>
      <c r="G154" s="186">
        <f>[1]!BasilRadata10[[#This Row],[1A. Fylkesnavn:]]</f>
        <v>0</v>
      </c>
      <c r="H154" s="187">
        <f>[1]!BasilRadata10[[#This Row],[1B. Barnehage:]]</f>
        <v>0</v>
      </c>
      <c r="I154" s="187">
        <f>[1]!BasilRadata10[[#This Row],[1B. Organisasjonsnummer:]]</f>
        <v>0</v>
      </c>
      <c r="J154" s="187">
        <f>[1]!BasilRadata10[[#This Row],[1C. Etablert drift(årstall):]]</f>
        <v>0</v>
      </c>
      <c r="K154" s="186">
        <f>[1]!BasilRadata10[[#This Row],[1D. Barnehagetype:]]</f>
        <v>0</v>
      </c>
      <c r="L154" s="187">
        <f>[1]!BasilRadata10[[#This Row],[2A. Barnehagens eier(Private eiere må fylle ut pkt.C):]]</f>
        <v>0</v>
      </c>
      <c r="M154" s="42">
        <f>[1]!BasilRadata10[[#This Row],[8E. Oppgi antall årsverk barnehagen har pensjonsforpliktelser for:]]</f>
        <v>0</v>
      </c>
      <c r="N154" s="11">
        <f>[1]!BasilRadata10[[#This Row],[HEQ
0-2]]</f>
        <v>0</v>
      </c>
      <c r="O154" s="11">
        <f>[1]!BasilRadata10[[#This Row],[HEQ
3-6]]</f>
        <v>0</v>
      </c>
    </row>
    <row r="155" spans="1:15" x14ac:dyDescent="0.25">
      <c r="A155" s="186">
        <f>[1]!BasilRadata10[[#This Row],[År]]</f>
        <v>0</v>
      </c>
      <c r="B155" s="187">
        <f>[1]!BasilRadata10[[#This Row],[1A. Kommunenr:]]</f>
        <v>0</v>
      </c>
      <c r="C155" s="186">
        <f>[1]!BasilRadata10[[#This Row],[1A. Kommune:]]</f>
        <v>0</v>
      </c>
      <c r="D155" s="186">
        <f>[1]!BasilRadata10[[#This Row],[1A. Bydelsnummer:]]</f>
        <v>0</v>
      </c>
      <c r="E155" s="186">
        <f>[1]!BasilRadata10[[#This Row],[1A. Bydelsnavn:]]</f>
        <v>0</v>
      </c>
      <c r="F155" s="186">
        <f>[1]!BasilRadata10[[#This Row],[1A. Fylkesnummer:]]</f>
        <v>0</v>
      </c>
      <c r="G155" s="186">
        <f>[1]!BasilRadata10[[#This Row],[1A. Fylkesnavn:]]</f>
        <v>0</v>
      </c>
      <c r="H155" s="187">
        <f>[1]!BasilRadata10[[#This Row],[1B. Barnehage:]]</f>
        <v>0</v>
      </c>
      <c r="I155" s="187">
        <f>[1]!BasilRadata10[[#This Row],[1B. Organisasjonsnummer:]]</f>
        <v>0</v>
      </c>
      <c r="J155" s="187">
        <f>[1]!BasilRadata10[[#This Row],[1C. Etablert drift(årstall):]]</f>
        <v>0</v>
      </c>
      <c r="K155" s="186">
        <f>[1]!BasilRadata10[[#This Row],[1D. Barnehagetype:]]</f>
        <v>0</v>
      </c>
      <c r="L155" s="187">
        <f>[1]!BasilRadata10[[#This Row],[2A. Barnehagens eier(Private eiere må fylle ut pkt.C):]]</f>
        <v>0</v>
      </c>
      <c r="M155" s="42">
        <f>[1]!BasilRadata10[[#This Row],[8E. Oppgi antall årsverk barnehagen har pensjonsforpliktelser for:]]</f>
        <v>0</v>
      </c>
      <c r="N155" s="11">
        <f>[1]!BasilRadata10[[#This Row],[HEQ
0-2]]</f>
        <v>0</v>
      </c>
      <c r="O155" s="11">
        <f>[1]!BasilRadata10[[#This Row],[HEQ
3-6]]</f>
        <v>0</v>
      </c>
    </row>
    <row r="156" spans="1:15" x14ac:dyDescent="0.25">
      <c r="A156" s="186">
        <f>[1]!BasilRadata10[[#This Row],[År]]</f>
        <v>0</v>
      </c>
      <c r="B156" s="187">
        <f>[1]!BasilRadata10[[#This Row],[1A. Kommunenr:]]</f>
        <v>0</v>
      </c>
      <c r="C156" s="186">
        <f>[1]!BasilRadata10[[#This Row],[1A. Kommune:]]</f>
        <v>0</v>
      </c>
      <c r="D156" s="186">
        <f>[1]!BasilRadata10[[#This Row],[1A. Bydelsnummer:]]</f>
        <v>0</v>
      </c>
      <c r="E156" s="186">
        <f>[1]!BasilRadata10[[#This Row],[1A. Bydelsnavn:]]</f>
        <v>0</v>
      </c>
      <c r="F156" s="186">
        <f>[1]!BasilRadata10[[#This Row],[1A. Fylkesnummer:]]</f>
        <v>0</v>
      </c>
      <c r="G156" s="186">
        <f>[1]!BasilRadata10[[#This Row],[1A. Fylkesnavn:]]</f>
        <v>0</v>
      </c>
      <c r="H156" s="187">
        <f>[1]!BasilRadata10[[#This Row],[1B. Barnehage:]]</f>
        <v>0</v>
      </c>
      <c r="I156" s="187">
        <f>[1]!BasilRadata10[[#This Row],[1B. Organisasjonsnummer:]]</f>
        <v>0</v>
      </c>
      <c r="J156" s="187">
        <f>[1]!BasilRadata10[[#This Row],[1C. Etablert drift(årstall):]]</f>
        <v>0</v>
      </c>
      <c r="K156" s="186">
        <f>[1]!BasilRadata10[[#This Row],[1D. Barnehagetype:]]</f>
        <v>0</v>
      </c>
      <c r="L156" s="187">
        <f>[1]!BasilRadata10[[#This Row],[2A. Barnehagens eier(Private eiere må fylle ut pkt.C):]]</f>
        <v>0</v>
      </c>
      <c r="M156" s="42">
        <f>[1]!BasilRadata10[[#This Row],[8E. Oppgi antall årsverk barnehagen har pensjonsforpliktelser for:]]</f>
        <v>0</v>
      </c>
      <c r="N156" s="11">
        <f>[1]!BasilRadata10[[#This Row],[HEQ
0-2]]</f>
        <v>0</v>
      </c>
      <c r="O156" s="11">
        <f>[1]!BasilRadata10[[#This Row],[HEQ
3-6]]</f>
        <v>0</v>
      </c>
    </row>
    <row r="157" spans="1:15" x14ac:dyDescent="0.25">
      <c r="A157" s="186">
        <f>[1]!BasilRadata10[[#This Row],[År]]</f>
        <v>0</v>
      </c>
      <c r="B157" s="187">
        <f>[1]!BasilRadata10[[#This Row],[1A. Kommunenr:]]</f>
        <v>0</v>
      </c>
      <c r="C157" s="186">
        <f>[1]!BasilRadata10[[#This Row],[1A. Kommune:]]</f>
        <v>0</v>
      </c>
      <c r="D157" s="186">
        <f>[1]!BasilRadata10[[#This Row],[1A. Bydelsnummer:]]</f>
        <v>0</v>
      </c>
      <c r="E157" s="186">
        <f>[1]!BasilRadata10[[#This Row],[1A. Bydelsnavn:]]</f>
        <v>0</v>
      </c>
      <c r="F157" s="186">
        <f>[1]!BasilRadata10[[#This Row],[1A. Fylkesnummer:]]</f>
        <v>0</v>
      </c>
      <c r="G157" s="186">
        <f>[1]!BasilRadata10[[#This Row],[1A. Fylkesnavn:]]</f>
        <v>0</v>
      </c>
      <c r="H157" s="187">
        <f>[1]!BasilRadata10[[#This Row],[1B. Barnehage:]]</f>
        <v>0</v>
      </c>
      <c r="I157" s="187">
        <f>[1]!BasilRadata10[[#This Row],[1B. Organisasjonsnummer:]]</f>
        <v>0</v>
      </c>
      <c r="J157" s="187">
        <f>[1]!BasilRadata10[[#This Row],[1C. Etablert drift(årstall):]]</f>
        <v>0</v>
      </c>
      <c r="K157" s="186">
        <f>[1]!BasilRadata10[[#This Row],[1D. Barnehagetype:]]</f>
        <v>0</v>
      </c>
      <c r="L157" s="187">
        <f>[1]!BasilRadata10[[#This Row],[2A. Barnehagens eier(Private eiere må fylle ut pkt.C):]]</f>
        <v>0</v>
      </c>
      <c r="M157" s="42">
        <f>[1]!BasilRadata10[[#This Row],[8E. Oppgi antall årsverk barnehagen har pensjonsforpliktelser for:]]</f>
        <v>0</v>
      </c>
      <c r="N157" s="11">
        <f>[1]!BasilRadata10[[#This Row],[HEQ
0-2]]</f>
        <v>0</v>
      </c>
      <c r="O157" s="11">
        <f>[1]!BasilRadata10[[#This Row],[HEQ
3-6]]</f>
        <v>0</v>
      </c>
    </row>
    <row r="158" spans="1:15" x14ac:dyDescent="0.25">
      <c r="A158" s="186">
        <f>[1]!BasilRadata10[[#This Row],[År]]</f>
        <v>0</v>
      </c>
      <c r="B158" s="187">
        <f>[1]!BasilRadata10[[#This Row],[1A. Kommunenr:]]</f>
        <v>0</v>
      </c>
      <c r="C158" s="186">
        <f>[1]!BasilRadata10[[#This Row],[1A. Kommune:]]</f>
        <v>0</v>
      </c>
      <c r="D158" s="186">
        <f>[1]!BasilRadata10[[#This Row],[1A. Bydelsnummer:]]</f>
        <v>0</v>
      </c>
      <c r="E158" s="186">
        <f>[1]!BasilRadata10[[#This Row],[1A. Bydelsnavn:]]</f>
        <v>0</v>
      </c>
      <c r="F158" s="186">
        <f>[1]!BasilRadata10[[#This Row],[1A. Fylkesnummer:]]</f>
        <v>0</v>
      </c>
      <c r="G158" s="186">
        <f>[1]!BasilRadata10[[#This Row],[1A. Fylkesnavn:]]</f>
        <v>0</v>
      </c>
      <c r="H158" s="187">
        <f>[1]!BasilRadata10[[#This Row],[1B. Barnehage:]]</f>
        <v>0</v>
      </c>
      <c r="I158" s="187">
        <f>[1]!BasilRadata10[[#This Row],[1B. Organisasjonsnummer:]]</f>
        <v>0</v>
      </c>
      <c r="J158" s="187">
        <f>[1]!BasilRadata10[[#This Row],[1C. Etablert drift(årstall):]]</f>
        <v>0</v>
      </c>
      <c r="K158" s="186">
        <f>[1]!BasilRadata10[[#This Row],[1D. Barnehagetype:]]</f>
        <v>0</v>
      </c>
      <c r="L158" s="187">
        <f>[1]!BasilRadata10[[#This Row],[2A. Barnehagens eier(Private eiere må fylle ut pkt.C):]]</f>
        <v>0</v>
      </c>
      <c r="M158" s="42">
        <f>[1]!BasilRadata10[[#This Row],[8E. Oppgi antall årsverk barnehagen har pensjonsforpliktelser for:]]</f>
        <v>0</v>
      </c>
      <c r="N158" s="11">
        <f>[1]!BasilRadata10[[#This Row],[HEQ
0-2]]</f>
        <v>0</v>
      </c>
      <c r="O158" s="11">
        <f>[1]!BasilRadata10[[#This Row],[HEQ
3-6]]</f>
        <v>0</v>
      </c>
    </row>
    <row r="159" spans="1:15" x14ac:dyDescent="0.25">
      <c r="A159" s="186">
        <f>[1]!BasilRadata10[[#This Row],[År]]</f>
        <v>0</v>
      </c>
      <c r="B159" s="187">
        <f>[1]!BasilRadata10[[#This Row],[1A. Kommunenr:]]</f>
        <v>0</v>
      </c>
      <c r="C159" s="186">
        <f>[1]!BasilRadata10[[#This Row],[1A. Kommune:]]</f>
        <v>0</v>
      </c>
      <c r="D159" s="186">
        <f>[1]!BasilRadata10[[#This Row],[1A. Bydelsnummer:]]</f>
        <v>0</v>
      </c>
      <c r="E159" s="186">
        <f>[1]!BasilRadata10[[#This Row],[1A. Bydelsnavn:]]</f>
        <v>0</v>
      </c>
      <c r="F159" s="186">
        <f>[1]!BasilRadata10[[#This Row],[1A. Fylkesnummer:]]</f>
        <v>0</v>
      </c>
      <c r="G159" s="186">
        <f>[1]!BasilRadata10[[#This Row],[1A. Fylkesnavn:]]</f>
        <v>0</v>
      </c>
      <c r="H159" s="187">
        <f>[1]!BasilRadata10[[#This Row],[1B. Barnehage:]]</f>
        <v>0</v>
      </c>
      <c r="I159" s="187">
        <f>[1]!BasilRadata10[[#This Row],[1B. Organisasjonsnummer:]]</f>
        <v>0</v>
      </c>
      <c r="J159" s="187">
        <f>[1]!BasilRadata10[[#This Row],[1C. Etablert drift(årstall):]]</f>
        <v>0</v>
      </c>
      <c r="K159" s="186">
        <f>[1]!BasilRadata10[[#This Row],[1D. Barnehagetype:]]</f>
        <v>0</v>
      </c>
      <c r="L159" s="187">
        <f>[1]!BasilRadata10[[#This Row],[2A. Barnehagens eier(Private eiere må fylle ut pkt.C):]]</f>
        <v>0</v>
      </c>
      <c r="M159" s="42">
        <f>[1]!BasilRadata10[[#This Row],[8E. Oppgi antall årsverk barnehagen har pensjonsforpliktelser for:]]</f>
        <v>0</v>
      </c>
      <c r="N159" s="11">
        <f>[1]!BasilRadata10[[#This Row],[HEQ
0-2]]</f>
        <v>0</v>
      </c>
      <c r="O159" s="11">
        <f>[1]!BasilRadata10[[#This Row],[HEQ
3-6]]</f>
        <v>0</v>
      </c>
    </row>
    <row r="160" spans="1:15" x14ac:dyDescent="0.25">
      <c r="A160" s="186">
        <f>[1]!BasilRadata10[[#This Row],[År]]</f>
        <v>0</v>
      </c>
      <c r="B160" s="187">
        <f>[1]!BasilRadata10[[#This Row],[1A. Kommunenr:]]</f>
        <v>0</v>
      </c>
      <c r="C160" s="186">
        <f>[1]!BasilRadata10[[#This Row],[1A. Kommune:]]</f>
        <v>0</v>
      </c>
      <c r="D160" s="186">
        <f>[1]!BasilRadata10[[#This Row],[1A. Bydelsnummer:]]</f>
        <v>0</v>
      </c>
      <c r="E160" s="186">
        <f>[1]!BasilRadata10[[#This Row],[1A. Bydelsnavn:]]</f>
        <v>0</v>
      </c>
      <c r="F160" s="186">
        <f>[1]!BasilRadata10[[#This Row],[1A. Fylkesnummer:]]</f>
        <v>0</v>
      </c>
      <c r="G160" s="186">
        <f>[1]!BasilRadata10[[#This Row],[1A. Fylkesnavn:]]</f>
        <v>0</v>
      </c>
      <c r="H160" s="187">
        <f>[1]!BasilRadata10[[#This Row],[1B. Barnehage:]]</f>
        <v>0</v>
      </c>
      <c r="I160" s="187">
        <f>[1]!BasilRadata10[[#This Row],[1B. Organisasjonsnummer:]]</f>
        <v>0</v>
      </c>
      <c r="J160" s="187">
        <f>[1]!BasilRadata10[[#This Row],[1C. Etablert drift(årstall):]]</f>
        <v>0</v>
      </c>
      <c r="K160" s="186">
        <f>[1]!BasilRadata10[[#This Row],[1D. Barnehagetype:]]</f>
        <v>0</v>
      </c>
      <c r="L160" s="187">
        <f>[1]!BasilRadata10[[#This Row],[2A. Barnehagens eier(Private eiere må fylle ut pkt.C):]]</f>
        <v>0</v>
      </c>
      <c r="M160" s="42">
        <f>[1]!BasilRadata10[[#This Row],[8E. Oppgi antall årsverk barnehagen har pensjonsforpliktelser for:]]</f>
        <v>0</v>
      </c>
      <c r="N160" s="11">
        <f>[1]!BasilRadata10[[#This Row],[HEQ
0-2]]</f>
        <v>0</v>
      </c>
      <c r="O160" s="11">
        <f>[1]!BasilRadata10[[#This Row],[HEQ
3-6]]</f>
        <v>0</v>
      </c>
    </row>
    <row r="161" spans="1:15" x14ac:dyDescent="0.25">
      <c r="A161" s="186">
        <f>[1]!BasilRadata10[[#This Row],[År]]</f>
        <v>0</v>
      </c>
      <c r="B161" s="187">
        <f>[1]!BasilRadata10[[#This Row],[1A. Kommunenr:]]</f>
        <v>0</v>
      </c>
      <c r="C161" s="186">
        <f>[1]!BasilRadata10[[#This Row],[1A. Kommune:]]</f>
        <v>0</v>
      </c>
      <c r="D161" s="186">
        <f>[1]!BasilRadata10[[#This Row],[1A. Bydelsnummer:]]</f>
        <v>0</v>
      </c>
      <c r="E161" s="186">
        <f>[1]!BasilRadata10[[#This Row],[1A. Bydelsnavn:]]</f>
        <v>0</v>
      </c>
      <c r="F161" s="186">
        <f>[1]!BasilRadata10[[#This Row],[1A. Fylkesnummer:]]</f>
        <v>0</v>
      </c>
      <c r="G161" s="186">
        <f>[1]!BasilRadata10[[#This Row],[1A. Fylkesnavn:]]</f>
        <v>0</v>
      </c>
      <c r="H161" s="187">
        <f>[1]!BasilRadata10[[#This Row],[1B. Barnehage:]]</f>
        <v>0</v>
      </c>
      <c r="I161" s="187">
        <f>[1]!BasilRadata10[[#This Row],[1B. Organisasjonsnummer:]]</f>
        <v>0</v>
      </c>
      <c r="J161" s="187">
        <f>[1]!BasilRadata10[[#This Row],[1C. Etablert drift(årstall):]]</f>
        <v>0</v>
      </c>
      <c r="K161" s="186">
        <f>[1]!BasilRadata10[[#This Row],[1D. Barnehagetype:]]</f>
        <v>0</v>
      </c>
      <c r="L161" s="187">
        <f>[1]!BasilRadata10[[#This Row],[2A. Barnehagens eier(Private eiere må fylle ut pkt.C):]]</f>
        <v>0</v>
      </c>
      <c r="M161" s="42">
        <f>[1]!BasilRadata10[[#This Row],[8E. Oppgi antall årsverk barnehagen har pensjonsforpliktelser for:]]</f>
        <v>0</v>
      </c>
      <c r="N161" s="11">
        <f>[1]!BasilRadata10[[#This Row],[HEQ
0-2]]</f>
        <v>0</v>
      </c>
      <c r="O161" s="11">
        <f>[1]!BasilRadata10[[#This Row],[HEQ
3-6]]</f>
        <v>0</v>
      </c>
    </row>
    <row r="162" spans="1:15" x14ac:dyDescent="0.25">
      <c r="A162" s="186">
        <f>[1]!BasilRadata10[[#This Row],[År]]</f>
        <v>0</v>
      </c>
      <c r="B162" s="187">
        <f>[1]!BasilRadata10[[#This Row],[1A. Kommunenr:]]</f>
        <v>0</v>
      </c>
      <c r="C162" s="186">
        <f>[1]!BasilRadata10[[#This Row],[1A. Kommune:]]</f>
        <v>0</v>
      </c>
      <c r="D162" s="186">
        <f>[1]!BasilRadata10[[#This Row],[1A. Bydelsnummer:]]</f>
        <v>0</v>
      </c>
      <c r="E162" s="186">
        <f>[1]!BasilRadata10[[#This Row],[1A. Bydelsnavn:]]</f>
        <v>0</v>
      </c>
      <c r="F162" s="186">
        <f>[1]!BasilRadata10[[#This Row],[1A. Fylkesnummer:]]</f>
        <v>0</v>
      </c>
      <c r="G162" s="186">
        <f>[1]!BasilRadata10[[#This Row],[1A. Fylkesnavn:]]</f>
        <v>0</v>
      </c>
      <c r="H162" s="187">
        <f>[1]!BasilRadata10[[#This Row],[1B. Barnehage:]]</f>
        <v>0</v>
      </c>
      <c r="I162" s="187">
        <f>[1]!BasilRadata10[[#This Row],[1B. Organisasjonsnummer:]]</f>
        <v>0</v>
      </c>
      <c r="J162" s="187">
        <f>[1]!BasilRadata10[[#This Row],[1C. Etablert drift(årstall):]]</f>
        <v>0</v>
      </c>
      <c r="K162" s="186">
        <f>[1]!BasilRadata10[[#This Row],[1D. Barnehagetype:]]</f>
        <v>0</v>
      </c>
      <c r="L162" s="187">
        <f>[1]!BasilRadata10[[#This Row],[2A. Barnehagens eier(Private eiere må fylle ut pkt.C):]]</f>
        <v>0</v>
      </c>
      <c r="M162" s="42">
        <f>[1]!BasilRadata10[[#This Row],[8E. Oppgi antall årsverk barnehagen har pensjonsforpliktelser for:]]</f>
        <v>0</v>
      </c>
      <c r="N162" s="11">
        <f>[1]!BasilRadata10[[#This Row],[HEQ
0-2]]</f>
        <v>0</v>
      </c>
      <c r="O162" s="11">
        <f>[1]!BasilRadata10[[#This Row],[HEQ
3-6]]</f>
        <v>0</v>
      </c>
    </row>
    <row r="163" spans="1:15" x14ac:dyDescent="0.25">
      <c r="A163" s="186">
        <f>[1]!BasilRadata10[[#This Row],[År]]</f>
        <v>0</v>
      </c>
      <c r="B163" s="187">
        <f>[1]!BasilRadata10[[#This Row],[1A. Kommunenr:]]</f>
        <v>0</v>
      </c>
      <c r="C163" s="186">
        <f>[1]!BasilRadata10[[#This Row],[1A. Kommune:]]</f>
        <v>0</v>
      </c>
      <c r="D163" s="186">
        <f>[1]!BasilRadata10[[#This Row],[1A. Bydelsnummer:]]</f>
        <v>0</v>
      </c>
      <c r="E163" s="186">
        <f>[1]!BasilRadata10[[#This Row],[1A. Bydelsnavn:]]</f>
        <v>0</v>
      </c>
      <c r="F163" s="186">
        <f>[1]!BasilRadata10[[#This Row],[1A. Fylkesnummer:]]</f>
        <v>0</v>
      </c>
      <c r="G163" s="186">
        <f>[1]!BasilRadata10[[#This Row],[1A. Fylkesnavn:]]</f>
        <v>0</v>
      </c>
      <c r="H163" s="187">
        <f>[1]!BasilRadata10[[#This Row],[1B. Barnehage:]]</f>
        <v>0</v>
      </c>
      <c r="I163" s="187">
        <f>[1]!BasilRadata10[[#This Row],[1B. Organisasjonsnummer:]]</f>
        <v>0</v>
      </c>
      <c r="J163" s="187">
        <f>[1]!BasilRadata10[[#This Row],[1C. Etablert drift(årstall):]]</f>
        <v>0</v>
      </c>
      <c r="K163" s="186">
        <f>[1]!BasilRadata10[[#This Row],[1D. Barnehagetype:]]</f>
        <v>0</v>
      </c>
      <c r="L163" s="187">
        <f>[1]!BasilRadata10[[#This Row],[2A. Barnehagens eier(Private eiere må fylle ut pkt.C):]]</f>
        <v>0</v>
      </c>
      <c r="M163" s="42">
        <f>[1]!BasilRadata10[[#This Row],[8E. Oppgi antall årsverk barnehagen har pensjonsforpliktelser for:]]</f>
        <v>0</v>
      </c>
      <c r="N163" s="11">
        <f>[1]!BasilRadata10[[#This Row],[HEQ
0-2]]</f>
        <v>0</v>
      </c>
      <c r="O163" s="11">
        <f>[1]!BasilRadata10[[#This Row],[HEQ
3-6]]</f>
        <v>0</v>
      </c>
    </row>
    <row r="164" spans="1:15" x14ac:dyDescent="0.25">
      <c r="A164" s="186">
        <f>[1]!BasilRadata10[[#This Row],[År]]</f>
        <v>0</v>
      </c>
      <c r="B164" s="187">
        <f>[1]!BasilRadata10[[#This Row],[1A. Kommunenr:]]</f>
        <v>0</v>
      </c>
      <c r="C164" s="186">
        <f>[1]!BasilRadata10[[#This Row],[1A. Kommune:]]</f>
        <v>0</v>
      </c>
      <c r="D164" s="186">
        <f>[1]!BasilRadata10[[#This Row],[1A. Bydelsnummer:]]</f>
        <v>0</v>
      </c>
      <c r="E164" s="186">
        <f>[1]!BasilRadata10[[#This Row],[1A. Bydelsnavn:]]</f>
        <v>0</v>
      </c>
      <c r="F164" s="186">
        <f>[1]!BasilRadata10[[#This Row],[1A. Fylkesnummer:]]</f>
        <v>0</v>
      </c>
      <c r="G164" s="186">
        <f>[1]!BasilRadata10[[#This Row],[1A. Fylkesnavn:]]</f>
        <v>0</v>
      </c>
      <c r="H164" s="187">
        <f>[1]!BasilRadata10[[#This Row],[1B. Barnehage:]]</f>
        <v>0</v>
      </c>
      <c r="I164" s="187">
        <f>[1]!BasilRadata10[[#This Row],[1B. Organisasjonsnummer:]]</f>
        <v>0</v>
      </c>
      <c r="J164" s="187">
        <f>[1]!BasilRadata10[[#This Row],[1C. Etablert drift(årstall):]]</f>
        <v>0</v>
      </c>
      <c r="K164" s="186">
        <f>[1]!BasilRadata10[[#This Row],[1D. Barnehagetype:]]</f>
        <v>0</v>
      </c>
      <c r="L164" s="187">
        <f>[1]!BasilRadata10[[#This Row],[2A. Barnehagens eier(Private eiere må fylle ut pkt.C):]]</f>
        <v>0</v>
      </c>
      <c r="M164" s="42">
        <f>[1]!BasilRadata10[[#This Row],[8E. Oppgi antall årsverk barnehagen har pensjonsforpliktelser for:]]</f>
        <v>0</v>
      </c>
      <c r="N164" s="11">
        <f>[1]!BasilRadata10[[#This Row],[HEQ
0-2]]</f>
        <v>0</v>
      </c>
      <c r="O164" s="11">
        <f>[1]!BasilRadata10[[#This Row],[HEQ
3-6]]</f>
        <v>0</v>
      </c>
    </row>
    <row r="165" spans="1:15" x14ac:dyDescent="0.25">
      <c r="A165" s="186">
        <f>[1]!BasilRadata10[[#This Row],[År]]</f>
        <v>0</v>
      </c>
      <c r="B165" s="187">
        <f>[1]!BasilRadata10[[#This Row],[1A. Kommunenr:]]</f>
        <v>0</v>
      </c>
      <c r="C165" s="186">
        <f>[1]!BasilRadata10[[#This Row],[1A. Kommune:]]</f>
        <v>0</v>
      </c>
      <c r="D165" s="186">
        <f>[1]!BasilRadata10[[#This Row],[1A. Bydelsnummer:]]</f>
        <v>0</v>
      </c>
      <c r="E165" s="186">
        <f>[1]!BasilRadata10[[#This Row],[1A. Bydelsnavn:]]</f>
        <v>0</v>
      </c>
      <c r="F165" s="186">
        <f>[1]!BasilRadata10[[#This Row],[1A. Fylkesnummer:]]</f>
        <v>0</v>
      </c>
      <c r="G165" s="186">
        <f>[1]!BasilRadata10[[#This Row],[1A. Fylkesnavn:]]</f>
        <v>0</v>
      </c>
      <c r="H165" s="187">
        <f>[1]!BasilRadata10[[#This Row],[1B. Barnehage:]]</f>
        <v>0</v>
      </c>
      <c r="I165" s="187">
        <f>[1]!BasilRadata10[[#This Row],[1B. Organisasjonsnummer:]]</f>
        <v>0</v>
      </c>
      <c r="J165" s="187">
        <f>[1]!BasilRadata10[[#This Row],[1C. Etablert drift(årstall):]]</f>
        <v>0</v>
      </c>
      <c r="K165" s="186">
        <f>[1]!BasilRadata10[[#This Row],[1D. Barnehagetype:]]</f>
        <v>0</v>
      </c>
      <c r="L165" s="187">
        <f>[1]!BasilRadata10[[#This Row],[2A. Barnehagens eier(Private eiere må fylle ut pkt.C):]]</f>
        <v>0</v>
      </c>
      <c r="M165" s="42">
        <f>[1]!BasilRadata10[[#This Row],[8E. Oppgi antall årsverk barnehagen har pensjonsforpliktelser for:]]</f>
        <v>0</v>
      </c>
      <c r="N165" s="11">
        <f>[1]!BasilRadata10[[#This Row],[HEQ
0-2]]</f>
        <v>0</v>
      </c>
      <c r="O165" s="11">
        <f>[1]!BasilRadata10[[#This Row],[HEQ
3-6]]</f>
        <v>0</v>
      </c>
    </row>
    <row r="166" spans="1:15" x14ac:dyDescent="0.25">
      <c r="A166" s="186">
        <f>[1]!BasilRadata10[[#This Row],[År]]</f>
        <v>0</v>
      </c>
      <c r="B166" s="187">
        <f>[1]!BasilRadata10[[#This Row],[1A. Kommunenr:]]</f>
        <v>0</v>
      </c>
      <c r="C166" s="186">
        <f>[1]!BasilRadata10[[#This Row],[1A. Kommune:]]</f>
        <v>0</v>
      </c>
      <c r="D166" s="186">
        <f>[1]!BasilRadata10[[#This Row],[1A. Bydelsnummer:]]</f>
        <v>0</v>
      </c>
      <c r="E166" s="186">
        <f>[1]!BasilRadata10[[#This Row],[1A. Bydelsnavn:]]</f>
        <v>0</v>
      </c>
      <c r="F166" s="186">
        <f>[1]!BasilRadata10[[#This Row],[1A. Fylkesnummer:]]</f>
        <v>0</v>
      </c>
      <c r="G166" s="186">
        <f>[1]!BasilRadata10[[#This Row],[1A. Fylkesnavn:]]</f>
        <v>0</v>
      </c>
      <c r="H166" s="187">
        <f>[1]!BasilRadata10[[#This Row],[1B. Barnehage:]]</f>
        <v>0</v>
      </c>
      <c r="I166" s="187">
        <f>[1]!BasilRadata10[[#This Row],[1B. Organisasjonsnummer:]]</f>
        <v>0</v>
      </c>
      <c r="J166" s="187">
        <f>[1]!BasilRadata10[[#This Row],[1C. Etablert drift(årstall):]]</f>
        <v>0</v>
      </c>
      <c r="K166" s="186">
        <f>[1]!BasilRadata10[[#This Row],[1D. Barnehagetype:]]</f>
        <v>0</v>
      </c>
      <c r="L166" s="187">
        <f>[1]!BasilRadata10[[#This Row],[2A. Barnehagens eier(Private eiere må fylle ut pkt.C):]]</f>
        <v>0</v>
      </c>
      <c r="M166" s="42">
        <f>[1]!BasilRadata10[[#This Row],[8E. Oppgi antall årsverk barnehagen har pensjonsforpliktelser for:]]</f>
        <v>0</v>
      </c>
      <c r="N166" s="11">
        <f>[1]!BasilRadata10[[#This Row],[HEQ
0-2]]</f>
        <v>0</v>
      </c>
      <c r="O166" s="11">
        <f>[1]!BasilRadata10[[#This Row],[HEQ
3-6]]</f>
        <v>0</v>
      </c>
    </row>
    <row r="167" spans="1:15" x14ac:dyDescent="0.25">
      <c r="A167" s="186">
        <f>[1]!BasilRadata10[[#This Row],[År]]</f>
        <v>0</v>
      </c>
      <c r="B167" s="187">
        <f>[1]!BasilRadata10[[#This Row],[1A. Kommunenr:]]</f>
        <v>0</v>
      </c>
      <c r="C167" s="186">
        <f>[1]!BasilRadata10[[#This Row],[1A. Kommune:]]</f>
        <v>0</v>
      </c>
      <c r="D167" s="186">
        <f>[1]!BasilRadata10[[#This Row],[1A. Bydelsnummer:]]</f>
        <v>0</v>
      </c>
      <c r="E167" s="186">
        <f>[1]!BasilRadata10[[#This Row],[1A. Bydelsnavn:]]</f>
        <v>0</v>
      </c>
      <c r="F167" s="186">
        <f>[1]!BasilRadata10[[#This Row],[1A. Fylkesnummer:]]</f>
        <v>0</v>
      </c>
      <c r="G167" s="186">
        <f>[1]!BasilRadata10[[#This Row],[1A. Fylkesnavn:]]</f>
        <v>0</v>
      </c>
      <c r="H167" s="187">
        <f>[1]!BasilRadata10[[#This Row],[1B. Barnehage:]]</f>
        <v>0</v>
      </c>
      <c r="I167" s="187">
        <f>[1]!BasilRadata10[[#This Row],[1B. Organisasjonsnummer:]]</f>
        <v>0</v>
      </c>
      <c r="J167" s="187">
        <f>[1]!BasilRadata10[[#This Row],[1C. Etablert drift(årstall):]]</f>
        <v>0</v>
      </c>
      <c r="K167" s="186">
        <f>[1]!BasilRadata10[[#This Row],[1D. Barnehagetype:]]</f>
        <v>0</v>
      </c>
      <c r="L167" s="187">
        <f>[1]!BasilRadata10[[#This Row],[2A. Barnehagens eier(Private eiere må fylle ut pkt.C):]]</f>
        <v>0</v>
      </c>
      <c r="M167" s="42">
        <f>[1]!BasilRadata10[[#This Row],[8E. Oppgi antall årsverk barnehagen har pensjonsforpliktelser for:]]</f>
        <v>0</v>
      </c>
      <c r="N167" s="11">
        <f>[1]!BasilRadata10[[#This Row],[HEQ
0-2]]</f>
        <v>0</v>
      </c>
      <c r="O167" s="11">
        <f>[1]!BasilRadata10[[#This Row],[HEQ
3-6]]</f>
        <v>0</v>
      </c>
    </row>
    <row r="168" spans="1:15" x14ac:dyDescent="0.25">
      <c r="A168" s="186">
        <f>[1]!BasilRadata10[[#This Row],[År]]</f>
        <v>0</v>
      </c>
      <c r="B168" s="187">
        <f>[1]!BasilRadata10[[#This Row],[1A. Kommunenr:]]</f>
        <v>0</v>
      </c>
      <c r="C168" s="186">
        <f>[1]!BasilRadata10[[#This Row],[1A. Kommune:]]</f>
        <v>0</v>
      </c>
      <c r="D168" s="186">
        <f>[1]!BasilRadata10[[#This Row],[1A. Bydelsnummer:]]</f>
        <v>0</v>
      </c>
      <c r="E168" s="186">
        <f>[1]!BasilRadata10[[#This Row],[1A. Bydelsnavn:]]</f>
        <v>0</v>
      </c>
      <c r="F168" s="186">
        <f>[1]!BasilRadata10[[#This Row],[1A. Fylkesnummer:]]</f>
        <v>0</v>
      </c>
      <c r="G168" s="186">
        <f>[1]!BasilRadata10[[#This Row],[1A. Fylkesnavn:]]</f>
        <v>0</v>
      </c>
      <c r="H168" s="187">
        <f>[1]!BasilRadata10[[#This Row],[1B. Barnehage:]]</f>
        <v>0</v>
      </c>
      <c r="I168" s="187">
        <f>[1]!BasilRadata10[[#This Row],[1B. Organisasjonsnummer:]]</f>
        <v>0</v>
      </c>
      <c r="J168" s="187">
        <f>[1]!BasilRadata10[[#This Row],[1C. Etablert drift(årstall):]]</f>
        <v>0</v>
      </c>
      <c r="K168" s="186">
        <f>[1]!BasilRadata10[[#This Row],[1D. Barnehagetype:]]</f>
        <v>0</v>
      </c>
      <c r="L168" s="187">
        <f>[1]!BasilRadata10[[#This Row],[2A. Barnehagens eier(Private eiere må fylle ut pkt.C):]]</f>
        <v>0</v>
      </c>
      <c r="M168" s="42">
        <f>[1]!BasilRadata10[[#This Row],[8E. Oppgi antall årsverk barnehagen har pensjonsforpliktelser for:]]</f>
        <v>0</v>
      </c>
      <c r="N168" s="11">
        <f>[1]!BasilRadata10[[#This Row],[HEQ
0-2]]</f>
        <v>0</v>
      </c>
      <c r="O168" s="11">
        <f>[1]!BasilRadata10[[#This Row],[HEQ
3-6]]</f>
        <v>0</v>
      </c>
    </row>
    <row r="169" spans="1:15" x14ac:dyDescent="0.25">
      <c r="A169" s="186">
        <f>[1]!BasilRadata10[[#This Row],[År]]</f>
        <v>0</v>
      </c>
      <c r="B169" s="187">
        <f>[1]!BasilRadata10[[#This Row],[1A. Kommunenr:]]</f>
        <v>0</v>
      </c>
      <c r="C169" s="186">
        <f>[1]!BasilRadata10[[#This Row],[1A. Kommune:]]</f>
        <v>0</v>
      </c>
      <c r="D169" s="186">
        <f>[1]!BasilRadata10[[#This Row],[1A. Bydelsnummer:]]</f>
        <v>0</v>
      </c>
      <c r="E169" s="186">
        <f>[1]!BasilRadata10[[#This Row],[1A. Bydelsnavn:]]</f>
        <v>0</v>
      </c>
      <c r="F169" s="186">
        <f>[1]!BasilRadata10[[#This Row],[1A. Fylkesnummer:]]</f>
        <v>0</v>
      </c>
      <c r="G169" s="186">
        <f>[1]!BasilRadata10[[#This Row],[1A. Fylkesnavn:]]</f>
        <v>0</v>
      </c>
      <c r="H169" s="187">
        <f>[1]!BasilRadata10[[#This Row],[1B. Barnehage:]]</f>
        <v>0</v>
      </c>
      <c r="I169" s="187">
        <f>[1]!BasilRadata10[[#This Row],[1B. Organisasjonsnummer:]]</f>
        <v>0</v>
      </c>
      <c r="J169" s="187">
        <f>[1]!BasilRadata10[[#This Row],[1C. Etablert drift(årstall):]]</f>
        <v>0</v>
      </c>
      <c r="K169" s="186">
        <f>[1]!BasilRadata10[[#This Row],[1D. Barnehagetype:]]</f>
        <v>0</v>
      </c>
      <c r="L169" s="187">
        <f>[1]!BasilRadata10[[#This Row],[2A. Barnehagens eier(Private eiere må fylle ut pkt.C):]]</f>
        <v>0</v>
      </c>
      <c r="M169" s="42">
        <f>[1]!BasilRadata10[[#This Row],[8E. Oppgi antall årsverk barnehagen har pensjonsforpliktelser for:]]</f>
        <v>0</v>
      </c>
      <c r="N169" s="11">
        <f>[1]!BasilRadata10[[#This Row],[HEQ
0-2]]</f>
        <v>0</v>
      </c>
      <c r="O169" s="11">
        <f>[1]!BasilRadata10[[#This Row],[HEQ
3-6]]</f>
        <v>0</v>
      </c>
    </row>
    <row r="170" spans="1:15" x14ac:dyDescent="0.25">
      <c r="A170" s="186">
        <f>[1]!BasilRadata10[[#This Row],[År]]</f>
        <v>0</v>
      </c>
      <c r="B170" s="187">
        <f>[1]!BasilRadata10[[#This Row],[1A. Kommunenr:]]</f>
        <v>0</v>
      </c>
      <c r="C170" s="186">
        <f>[1]!BasilRadata10[[#This Row],[1A. Kommune:]]</f>
        <v>0</v>
      </c>
      <c r="D170" s="186">
        <f>[1]!BasilRadata10[[#This Row],[1A. Bydelsnummer:]]</f>
        <v>0</v>
      </c>
      <c r="E170" s="186">
        <f>[1]!BasilRadata10[[#This Row],[1A. Bydelsnavn:]]</f>
        <v>0</v>
      </c>
      <c r="F170" s="186">
        <f>[1]!BasilRadata10[[#This Row],[1A. Fylkesnummer:]]</f>
        <v>0</v>
      </c>
      <c r="G170" s="186">
        <f>[1]!BasilRadata10[[#This Row],[1A. Fylkesnavn:]]</f>
        <v>0</v>
      </c>
      <c r="H170" s="187">
        <f>[1]!BasilRadata10[[#This Row],[1B. Barnehage:]]</f>
        <v>0</v>
      </c>
      <c r="I170" s="187">
        <f>[1]!BasilRadata10[[#This Row],[1B. Organisasjonsnummer:]]</f>
        <v>0</v>
      </c>
      <c r="J170" s="187">
        <f>[1]!BasilRadata10[[#This Row],[1C. Etablert drift(årstall):]]</f>
        <v>0</v>
      </c>
      <c r="K170" s="186">
        <f>[1]!BasilRadata10[[#This Row],[1D. Barnehagetype:]]</f>
        <v>0</v>
      </c>
      <c r="L170" s="187">
        <f>[1]!BasilRadata10[[#This Row],[2A. Barnehagens eier(Private eiere må fylle ut pkt.C):]]</f>
        <v>0</v>
      </c>
      <c r="M170" s="42">
        <f>[1]!BasilRadata10[[#This Row],[8E. Oppgi antall årsverk barnehagen har pensjonsforpliktelser for:]]</f>
        <v>0</v>
      </c>
      <c r="N170" s="11">
        <f>[1]!BasilRadata10[[#This Row],[HEQ
0-2]]</f>
        <v>0</v>
      </c>
      <c r="O170" s="11">
        <f>[1]!BasilRadata10[[#This Row],[HEQ
3-6]]</f>
        <v>0</v>
      </c>
    </row>
    <row r="171" spans="1:15" x14ac:dyDescent="0.25">
      <c r="A171" s="186">
        <f>[1]!BasilRadata10[[#This Row],[År]]</f>
        <v>0</v>
      </c>
      <c r="B171" s="187">
        <f>[1]!BasilRadata10[[#This Row],[1A. Kommunenr:]]</f>
        <v>0</v>
      </c>
      <c r="C171" s="186">
        <f>[1]!BasilRadata10[[#This Row],[1A. Kommune:]]</f>
        <v>0</v>
      </c>
      <c r="D171" s="186">
        <f>[1]!BasilRadata10[[#This Row],[1A. Bydelsnummer:]]</f>
        <v>0</v>
      </c>
      <c r="E171" s="186">
        <f>[1]!BasilRadata10[[#This Row],[1A. Bydelsnavn:]]</f>
        <v>0</v>
      </c>
      <c r="F171" s="186">
        <f>[1]!BasilRadata10[[#This Row],[1A. Fylkesnummer:]]</f>
        <v>0</v>
      </c>
      <c r="G171" s="186">
        <f>[1]!BasilRadata10[[#This Row],[1A. Fylkesnavn:]]</f>
        <v>0</v>
      </c>
      <c r="H171" s="187">
        <f>[1]!BasilRadata10[[#This Row],[1B. Barnehage:]]</f>
        <v>0</v>
      </c>
      <c r="I171" s="187">
        <f>[1]!BasilRadata10[[#This Row],[1B. Organisasjonsnummer:]]</f>
        <v>0</v>
      </c>
      <c r="J171" s="187">
        <f>[1]!BasilRadata10[[#This Row],[1C. Etablert drift(årstall):]]</f>
        <v>0</v>
      </c>
      <c r="K171" s="186">
        <f>[1]!BasilRadata10[[#This Row],[1D. Barnehagetype:]]</f>
        <v>0</v>
      </c>
      <c r="L171" s="187">
        <f>[1]!BasilRadata10[[#This Row],[2A. Barnehagens eier(Private eiere må fylle ut pkt.C):]]</f>
        <v>0</v>
      </c>
      <c r="M171" s="42">
        <f>[1]!BasilRadata10[[#This Row],[8E. Oppgi antall årsverk barnehagen har pensjonsforpliktelser for:]]</f>
        <v>0</v>
      </c>
      <c r="N171" s="11">
        <f>[1]!BasilRadata10[[#This Row],[HEQ
0-2]]</f>
        <v>0</v>
      </c>
      <c r="O171" s="11">
        <f>[1]!BasilRadata10[[#This Row],[HEQ
3-6]]</f>
        <v>0</v>
      </c>
    </row>
    <row r="172" spans="1:15" x14ac:dyDescent="0.25">
      <c r="A172" s="186">
        <f>[1]!BasilRadata10[[#This Row],[År]]</f>
        <v>0</v>
      </c>
      <c r="B172" s="187">
        <f>[1]!BasilRadata10[[#This Row],[1A. Kommunenr:]]</f>
        <v>0</v>
      </c>
      <c r="C172" s="186">
        <f>[1]!BasilRadata10[[#This Row],[1A. Kommune:]]</f>
        <v>0</v>
      </c>
      <c r="D172" s="186">
        <f>[1]!BasilRadata10[[#This Row],[1A. Bydelsnummer:]]</f>
        <v>0</v>
      </c>
      <c r="E172" s="186">
        <f>[1]!BasilRadata10[[#This Row],[1A. Bydelsnavn:]]</f>
        <v>0</v>
      </c>
      <c r="F172" s="186">
        <f>[1]!BasilRadata10[[#This Row],[1A. Fylkesnummer:]]</f>
        <v>0</v>
      </c>
      <c r="G172" s="186">
        <f>[1]!BasilRadata10[[#This Row],[1A. Fylkesnavn:]]</f>
        <v>0</v>
      </c>
      <c r="H172" s="187">
        <f>[1]!BasilRadata10[[#This Row],[1B. Barnehage:]]</f>
        <v>0</v>
      </c>
      <c r="I172" s="187">
        <f>[1]!BasilRadata10[[#This Row],[1B. Organisasjonsnummer:]]</f>
        <v>0</v>
      </c>
      <c r="J172" s="187">
        <f>[1]!BasilRadata10[[#This Row],[1C. Etablert drift(årstall):]]</f>
        <v>0</v>
      </c>
      <c r="K172" s="186">
        <f>[1]!BasilRadata10[[#This Row],[1D. Barnehagetype:]]</f>
        <v>0</v>
      </c>
      <c r="L172" s="187">
        <f>[1]!BasilRadata10[[#This Row],[2A. Barnehagens eier(Private eiere må fylle ut pkt.C):]]</f>
        <v>0</v>
      </c>
      <c r="M172" s="42">
        <f>[1]!BasilRadata10[[#This Row],[8E. Oppgi antall årsverk barnehagen har pensjonsforpliktelser for:]]</f>
        <v>0</v>
      </c>
      <c r="N172" s="11">
        <f>[1]!BasilRadata10[[#This Row],[HEQ
0-2]]</f>
        <v>0</v>
      </c>
      <c r="O172" s="11">
        <f>[1]!BasilRadata10[[#This Row],[HEQ
3-6]]</f>
        <v>0</v>
      </c>
    </row>
    <row r="173" spans="1:15" x14ac:dyDescent="0.25">
      <c r="A173" s="186">
        <f>[1]!BasilRadata10[[#This Row],[År]]</f>
        <v>0</v>
      </c>
      <c r="B173" s="187">
        <f>[1]!BasilRadata10[[#This Row],[1A. Kommunenr:]]</f>
        <v>0</v>
      </c>
      <c r="C173" s="186">
        <f>[1]!BasilRadata10[[#This Row],[1A. Kommune:]]</f>
        <v>0</v>
      </c>
      <c r="D173" s="186">
        <f>[1]!BasilRadata10[[#This Row],[1A. Bydelsnummer:]]</f>
        <v>0</v>
      </c>
      <c r="E173" s="186">
        <f>[1]!BasilRadata10[[#This Row],[1A. Bydelsnavn:]]</f>
        <v>0</v>
      </c>
      <c r="F173" s="186">
        <f>[1]!BasilRadata10[[#This Row],[1A. Fylkesnummer:]]</f>
        <v>0</v>
      </c>
      <c r="G173" s="186">
        <f>[1]!BasilRadata10[[#This Row],[1A. Fylkesnavn:]]</f>
        <v>0</v>
      </c>
      <c r="H173" s="187">
        <f>[1]!BasilRadata10[[#This Row],[1B. Barnehage:]]</f>
        <v>0</v>
      </c>
      <c r="I173" s="187">
        <f>[1]!BasilRadata10[[#This Row],[1B. Organisasjonsnummer:]]</f>
        <v>0</v>
      </c>
      <c r="J173" s="187">
        <f>[1]!BasilRadata10[[#This Row],[1C. Etablert drift(årstall):]]</f>
        <v>0</v>
      </c>
      <c r="K173" s="186">
        <f>[1]!BasilRadata10[[#This Row],[1D. Barnehagetype:]]</f>
        <v>0</v>
      </c>
      <c r="L173" s="187">
        <f>[1]!BasilRadata10[[#This Row],[2A. Barnehagens eier(Private eiere må fylle ut pkt.C):]]</f>
        <v>0</v>
      </c>
      <c r="M173" s="42">
        <f>[1]!BasilRadata10[[#This Row],[8E. Oppgi antall årsverk barnehagen har pensjonsforpliktelser for:]]</f>
        <v>0</v>
      </c>
      <c r="N173" s="11">
        <f>[1]!BasilRadata10[[#This Row],[HEQ
0-2]]</f>
        <v>0</v>
      </c>
      <c r="O173" s="11">
        <f>[1]!BasilRadata10[[#This Row],[HEQ
3-6]]</f>
        <v>0</v>
      </c>
    </row>
    <row r="174" spans="1:15" x14ac:dyDescent="0.25">
      <c r="A174" s="186">
        <f>[1]!BasilRadata10[[#This Row],[År]]</f>
        <v>0</v>
      </c>
      <c r="B174" s="187">
        <f>[1]!BasilRadata10[[#This Row],[1A. Kommunenr:]]</f>
        <v>0</v>
      </c>
      <c r="C174" s="186">
        <f>[1]!BasilRadata10[[#This Row],[1A. Kommune:]]</f>
        <v>0</v>
      </c>
      <c r="D174" s="186">
        <f>[1]!BasilRadata10[[#This Row],[1A. Bydelsnummer:]]</f>
        <v>0</v>
      </c>
      <c r="E174" s="186">
        <f>[1]!BasilRadata10[[#This Row],[1A. Bydelsnavn:]]</f>
        <v>0</v>
      </c>
      <c r="F174" s="186">
        <f>[1]!BasilRadata10[[#This Row],[1A. Fylkesnummer:]]</f>
        <v>0</v>
      </c>
      <c r="G174" s="186">
        <f>[1]!BasilRadata10[[#This Row],[1A. Fylkesnavn:]]</f>
        <v>0</v>
      </c>
      <c r="H174" s="187">
        <f>[1]!BasilRadata10[[#This Row],[1B. Barnehage:]]</f>
        <v>0</v>
      </c>
      <c r="I174" s="187">
        <f>[1]!BasilRadata10[[#This Row],[1B. Organisasjonsnummer:]]</f>
        <v>0</v>
      </c>
      <c r="J174" s="187">
        <f>[1]!BasilRadata10[[#This Row],[1C. Etablert drift(årstall):]]</f>
        <v>0</v>
      </c>
      <c r="K174" s="186">
        <f>[1]!BasilRadata10[[#This Row],[1D. Barnehagetype:]]</f>
        <v>0</v>
      </c>
      <c r="L174" s="187">
        <f>[1]!BasilRadata10[[#This Row],[2A. Barnehagens eier(Private eiere må fylle ut pkt.C):]]</f>
        <v>0</v>
      </c>
      <c r="M174" s="42">
        <f>[1]!BasilRadata10[[#This Row],[8E. Oppgi antall årsverk barnehagen har pensjonsforpliktelser for:]]</f>
        <v>0</v>
      </c>
      <c r="N174" s="11">
        <f>[1]!BasilRadata10[[#This Row],[HEQ
0-2]]</f>
        <v>0</v>
      </c>
      <c r="O174" s="11">
        <f>[1]!BasilRadata10[[#This Row],[HEQ
3-6]]</f>
        <v>0</v>
      </c>
    </row>
    <row r="175" spans="1:15" x14ac:dyDescent="0.25">
      <c r="A175" s="186">
        <f>[1]!BasilRadata10[[#This Row],[År]]</f>
        <v>0</v>
      </c>
      <c r="B175" s="187">
        <f>[1]!BasilRadata10[[#This Row],[1A. Kommunenr:]]</f>
        <v>0</v>
      </c>
      <c r="C175" s="186">
        <f>[1]!BasilRadata10[[#This Row],[1A. Kommune:]]</f>
        <v>0</v>
      </c>
      <c r="D175" s="186">
        <f>[1]!BasilRadata10[[#This Row],[1A. Bydelsnummer:]]</f>
        <v>0</v>
      </c>
      <c r="E175" s="186">
        <f>[1]!BasilRadata10[[#This Row],[1A. Bydelsnavn:]]</f>
        <v>0</v>
      </c>
      <c r="F175" s="186">
        <f>[1]!BasilRadata10[[#This Row],[1A. Fylkesnummer:]]</f>
        <v>0</v>
      </c>
      <c r="G175" s="186">
        <f>[1]!BasilRadata10[[#This Row],[1A. Fylkesnavn:]]</f>
        <v>0</v>
      </c>
      <c r="H175" s="187">
        <f>[1]!BasilRadata10[[#This Row],[1B. Barnehage:]]</f>
        <v>0</v>
      </c>
      <c r="I175" s="187">
        <f>[1]!BasilRadata10[[#This Row],[1B. Organisasjonsnummer:]]</f>
        <v>0</v>
      </c>
      <c r="J175" s="187">
        <f>[1]!BasilRadata10[[#This Row],[1C. Etablert drift(årstall):]]</f>
        <v>0</v>
      </c>
      <c r="K175" s="186">
        <f>[1]!BasilRadata10[[#This Row],[1D. Barnehagetype:]]</f>
        <v>0</v>
      </c>
      <c r="L175" s="187">
        <f>[1]!BasilRadata10[[#This Row],[2A. Barnehagens eier(Private eiere må fylle ut pkt.C):]]</f>
        <v>0</v>
      </c>
      <c r="M175" s="42">
        <f>[1]!BasilRadata10[[#This Row],[8E. Oppgi antall årsverk barnehagen har pensjonsforpliktelser for:]]</f>
        <v>0</v>
      </c>
      <c r="N175" s="11">
        <f>[1]!BasilRadata10[[#This Row],[HEQ
0-2]]</f>
        <v>0</v>
      </c>
      <c r="O175" s="11">
        <f>[1]!BasilRadata10[[#This Row],[HEQ
3-6]]</f>
        <v>0</v>
      </c>
    </row>
    <row r="176" spans="1:15" x14ac:dyDescent="0.25">
      <c r="A176" s="186">
        <f>[1]!BasilRadata10[[#This Row],[År]]</f>
        <v>0</v>
      </c>
      <c r="B176" s="187">
        <f>[1]!BasilRadata10[[#This Row],[1A. Kommunenr:]]</f>
        <v>0</v>
      </c>
      <c r="C176" s="186">
        <f>[1]!BasilRadata10[[#This Row],[1A. Kommune:]]</f>
        <v>0</v>
      </c>
      <c r="D176" s="186">
        <f>[1]!BasilRadata10[[#This Row],[1A. Bydelsnummer:]]</f>
        <v>0</v>
      </c>
      <c r="E176" s="186">
        <f>[1]!BasilRadata10[[#This Row],[1A. Bydelsnavn:]]</f>
        <v>0</v>
      </c>
      <c r="F176" s="186">
        <f>[1]!BasilRadata10[[#This Row],[1A. Fylkesnummer:]]</f>
        <v>0</v>
      </c>
      <c r="G176" s="186">
        <f>[1]!BasilRadata10[[#This Row],[1A. Fylkesnavn:]]</f>
        <v>0</v>
      </c>
      <c r="H176" s="187">
        <f>[1]!BasilRadata10[[#This Row],[1B. Barnehage:]]</f>
        <v>0</v>
      </c>
      <c r="I176" s="187">
        <f>[1]!BasilRadata10[[#This Row],[1B. Organisasjonsnummer:]]</f>
        <v>0</v>
      </c>
      <c r="J176" s="187">
        <f>[1]!BasilRadata10[[#This Row],[1C. Etablert drift(årstall):]]</f>
        <v>0</v>
      </c>
      <c r="K176" s="186">
        <f>[1]!BasilRadata10[[#This Row],[1D. Barnehagetype:]]</f>
        <v>0</v>
      </c>
      <c r="L176" s="187">
        <f>[1]!BasilRadata10[[#This Row],[2A. Barnehagens eier(Private eiere må fylle ut pkt.C):]]</f>
        <v>0</v>
      </c>
      <c r="M176" s="42">
        <f>[1]!BasilRadata10[[#This Row],[8E. Oppgi antall årsverk barnehagen har pensjonsforpliktelser for:]]</f>
        <v>0</v>
      </c>
      <c r="N176" s="11">
        <f>[1]!BasilRadata10[[#This Row],[HEQ
0-2]]</f>
        <v>0</v>
      </c>
      <c r="O176" s="11">
        <f>[1]!BasilRadata10[[#This Row],[HEQ
3-6]]</f>
        <v>0</v>
      </c>
    </row>
    <row r="177" spans="1:15" x14ac:dyDescent="0.25">
      <c r="A177" s="186">
        <f>[1]!BasilRadata10[[#This Row],[År]]</f>
        <v>0</v>
      </c>
      <c r="B177" s="187">
        <f>[1]!BasilRadata10[[#This Row],[1A. Kommunenr:]]</f>
        <v>0</v>
      </c>
      <c r="C177" s="186">
        <f>[1]!BasilRadata10[[#This Row],[1A. Kommune:]]</f>
        <v>0</v>
      </c>
      <c r="D177" s="186">
        <f>[1]!BasilRadata10[[#This Row],[1A. Bydelsnummer:]]</f>
        <v>0</v>
      </c>
      <c r="E177" s="186">
        <f>[1]!BasilRadata10[[#This Row],[1A. Bydelsnavn:]]</f>
        <v>0</v>
      </c>
      <c r="F177" s="186">
        <f>[1]!BasilRadata10[[#This Row],[1A. Fylkesnummer:]]</f>
        <v>0</v>
      </c>
      <c r="G177" s="186">
        <f>[1]!BasilRadata10[[#This Row],[1A. Fylkesnavn:]]</f>
        <v>0</v>
      </c>
      <c r="H177" s="187">
        <f>[1]!BasilRadata10[[#This Row],[1B. Barnehage:]]</f>
        <v>0</v>
      </c>
      <c r="I177" s="187">
        <f>[1]!BasilRadata10[[#This Row],[1B. Organisasjonsnummer:]]</f>
        <v>0</v>
      </c>
      <c r="J177" s="187">
        <f>[1]!BasilRadata10[[#This Row],[1C. Etablert drift(årstall):]]</f>
        <v>0</v>
      </c>
      <c r="K177" s="186">
        <f>[1]!BasilRadata10[[#This Row],[1D. Barnehagetype:]]</f>
        <v>0</v>
      </c>
      <c r="L177" s="187">
        <f>[1]!BasilRadata10[[#This Row],[2A. Barnehagens eier(Private eiere må fylle ut pkt.C):]]</f>
        <v>0</v>
      </c>
      <c r="M177" s="42">
        <f>[1]!BasilRadata10[[#This Row],[8E. Oppgi antall årsverk barnehagen har pensjonsforpliktelser for:]]</f>
        <v>0</v>
      </c>
      <c r="N177" s="11">
        <f>[1]!BasilRadata10[[#This Row],[HEQ
0-2]]</f>
        <v>0</v>
      </c>
      <c r="O177" s="11">
        <f>[1]!BasilRadata10[[#This Row],[HEQ
3-6]]</f>
        <v>0</v>
      </c>
    </row>
    <row r="178" spans="1:15" x14ac:dyDescent="0.25">
      <c r="A178" s="186">
        <f>[1]!BasilRadata10[[#This Row],[År]]</f>
        <v>0</v>
      </c>
      <c r="B178" s="187">
        <f>[1]!BasilRadata10[[#This Row],[1A. Kommunenr:]]</f>
        <v>0</v>
      </c>
      <c r="C178" s="186">
        <f>[1]!BasilRadata10[[#This Row],[1A. Kommune:]]</f>
        <v>0</v>
      </c>
      <c r="D178" s="186">
        <f>[1]!BasilRadata10[[#This Row],[1A. Bydelsnummer:]]</f>
        <v>0</v>
      </c>
      <c r="E178" s="186">
        <f>[1]!BasilRadata10[[#This Row],[1A. Bydelsnavn:]]</f>
        <v>0</v>
      </c>
      <c r="F178" s="186">
        <f>[1]!BasilRadata10[[#This Row],[1A. Fylkesnummer:]]</f>
        <v>0</v>
      </c>
      <c r="G178" s="186">
        <f>[1]!BasilRadata10[[#This Row],[1A. Fylkesnavn:]]</f>
        <v>0</v>
      </c>
      <c r="H178" s="187">
        <f>[1]!BasilRadata10[[#This Row],[1B. Barnehage:]]</f>
        <v>0</v>
      </c>
      <c r="I178" s="187">
        <f>[1]!BasilRadata10[[#This Row],[1B. Organisasjonsnummer:]]</f>
        <v>0</v>
      </c>
      <c r="J178" s="187">
        <f>[1]!BasilRadata10[[#This Row],[1C. Etablert drift(årstall):]]</f>
        <v>0</v>
      </c>
      <c r="K178" s="186">
        <f>[1]!BasilRadata10[[#This Row],[1D. Barnehagetype:]]</f>
        <v>0</v>
      </c>
      <c r="L178" s="187">
        <f>[1]!BasilRadata10[[#This Row],[2A. Barnehagens eier(Private eiere må fylle ut pkt.C):]]</f>
        <v>0</v>
      </c>
      <c r="M178" s="42">
        <f>[1]!BasilRadata10[[#This Row],[8E. Oppgi antall årsverk barnehagen har pensjonsforpliktelser for:]]</f>
        <v>0</v>
      </c>
      <c r="N178" s="11">
        <f>[1]!BasilRadata10[[#This Row],[HEQ
0-2]]</f>
        <v>0</v>
      </c>
      <c r="O178" s="11">
        <f>[1]!BasilRadata10[[#This Row],[HEQ
3-6]]</f>
        <v>0</v>
      </c>
    </row>
    <row r="179" spans="1:15" x14ac:dyDescent="0.25">
      <c r="A179" s="186">
        <f>[1]!BasilRadata10[[#This Row],[År]]</f>
        <v>0</v>
      </c>
      <c r="B179" s="187">
        <f>[1]!BasilRadata10[[#This Row],[1A. Kommunenr:]]</f>
        <v>0</v>
      </c>
      <c r="C179" s="186">
        <f>[1]!BasilRadata10[[#This Row],[1A. Kommune:]]</f>
        <v>0</v>
      </c>
      <c r="D179" s="186">
        <f>[1]!BasilRadata10[[#This Row],[1A. Bydelsnummer:]]</f>
        <v>0</v>
      </c>
      <c r="E179" s="186">
        <f>[1]!BasilRadata10[[#This Row],[1A. Bydelsnavn:]]</f>
        <v>0</v>
      </c>
      <c r="F179" s="186">
        <f>[1]!BasilRadata10[[#This Row],[1A. Fylkesnummer:]]</f>
        <v>0</v>
      </c>
      <c r="G179" s="186">
        <f>[1]!BasilRadata10[[#This Row],[1A. Fylkesnavn:]]</f>
        <v>0</v>
      </c>
      <c r="H179" s="187">
        <f>[1]!BasilRadata10[[#This Row],[1B. Barnehage:]]</f>
        <v>0</v>
      </c>
      <c r="I179" s="187">
        <f>[1]!BasilRadata10[[#This Row],[1B. Organisasjonsnummer:]]</f>
        <v>0</v>
      </c>
      <c r="J179" s="187">
        <f>[1]!BasilRadata10[[#This Row],[1C. Etablert drift(årstall):]]</f>
        <v>0</v>
      </c>
      <c r="K179" s="186">
        <f>[1]!BasilRadata10[[#This Row],[1D. Barnehagetype:]]</f>
        <v>0</v>
      </c>
      <c r="L179" s="187">
        <f>[1]!BasilRadata10[[#This Row],[2A. Barnehagens eier(Private eiere må fylle ut pkt.C):]]</f>
        <v>0</v>
      </c>
      <c r="M179" s="42">
        <f>[1]!BasilRadata10[[#This Row],[8E. Oppgi antall årsverk barnehagen har pensjonsforpliktelser for:]]</f>
        <v>0</v>
      </c>
      <c r="N179" s="11">
        <f>[1]!BasilRadata10[[#This Row],[HEQ
0-2]]</f>
        <v>0</v>
      </c>
      <c r="O179" s="11">
        <f>[1]!BasilRadata10[[#This Row],[HEQ
3-6]]</f>
        <v>0</v>
      </c>
    </row>
    <row r="180" spans="1:15" x14ac:dyDescent="0.25">
      <c r="A180" s="186">
        <f>[1]!BasilRadata10[[#This Row],[År]]</f>
        <v>0</v>
      </c>
      <c r="B180" s="187">
        <f>[1]!BasilRadata10[[#This Row],[1A. Kommunenr:]]</f>
        <v>0</v>
      </c>
      <c r="C180" s="186">
        <f>[1]!BasilRadata10[[#This Row],[1A. Kommune:]]</f>
        <v>0</v>
      </c>
      <c r="D180" s="186">
        <f>[1]!BasilRadata10[[#This Row],[1A. Bydelsnummer:]]</f>
        <v>0</v>
      </c>
      <c r="E180" s="186">
        <f>[1]!BasilRadata10[[#This Row],[1A. Bydelsnavn:]]</f>
        <v>0</v>
      </c>
      <c r="F180" s="186">
        <f>[1]!BasilRadata10[[#This Row],[1A. Fylkesnummer:]]</f>
        <v>0</v>
      </c>
      <c r="G180" s="186">
        <f>[1]!BasilRadata10[[#This Row],[1A. Fylkesnavn:]]</f>
        <v>0</v>
      </c>
      <c r="H180" s="187">
        <f>[1]!BasilRadata10[[#This Row],[1B. Barnehage:]]</f>
        <v>0</v>
      </c>
      <c r="I180" s="187">
        <f>[1]!BasilRadata10[[#This Row],[1B. Organisasjonsnummer:]]</f>
        <v>0</v>
      </c>
      <c r="J180" s="187">
        <f>[1]!BasilRadata10[[#This Row],[1C. Etablert drift(årstall):]]</f>
        <v>0</v>
      </c>
      <c r="K180" s="186">
        <f>[1]!BasilRadata10[[#This Row],[1D. Barnehagetype:]]</f>
        <v>0</v>
      </c>
      <c r="L180" s="187">
        <f>[1]!BasilRadata10[[#This Row],[2A. Barnehagens eier(Private eiere må fylle ut pkt.C):]]</f>
        <v>0</v>
      </c>
      <c r="M180" s="42">
        <f>[1]!BasilRadata10[[#This Row],[8E. Oppgi antall årsverk barnehagen har pensjonsforpliktelser for:]]</f>
        <v>0</v>
      </c>
      <c r="N180" s="11">
        <f>[1]!BasilRadata10[[#This Row],[HEQ
0-2]]</f>
        <v>0</v>
      </c>
      <c r="O180" s="11">
        <f>[1]!BasilRadata10[[#This Row],[HEQ
3-6]]</f>
        <v>0</v>
      </c>
    </row>
    <row r="181" spans="1:15" x14ac:dyDescent="0.25">
      <c r="A181" s="186">
        <f>[1]!BasilRadata10[[#This Row],[År]]</f>
        <v>0</v>
      </c>
      <c r="B181" s="187">
        <f>[1]!BasilRadata10[[#This Row],[1A. Kommunenr:]]</f>
        <v>0</v>
      </c>
      <c r="C181" s="186">
        <f>[1]!BasilRadata10[[#This Row],[1A. Kommune:]]</f>
        <v>0</v>
      </c>
      <c r="D181" s="186">
        <f>[1]!BasilRadata10[[#This Row],[1A. Bydelsnummer:]]</f>
        <v>0</v>
      </c>
      <c r="E181" s="186">
        <f>[1]!BasilRadata10[[#This Row],[1A. Bydelsnavn:]]</f>
        <v>0</v>
      </c>
      <c r="F181" s="186">
        <f>[1]!BasilRadata10[[#This Row],[1A. Fylkesnummer:]]</f>
        <v>0</v>
      </c>
      <c r="G181" s="186">
        <f>[1]!BasilRadata10[[#This Row],[1A. Fylkesnavn:]]</f>
        <v>0</v>
      </c>
      <c r="H181" s="187">
        <f>[1]!BasilRadata10[[#This Row],[1B. Barnehage:]]</f>
        <v>0</v>
      </c>
      <c r="I181" s="187">
        <f>[1]!BasilRadata10[[#This Row],[1B. Organisasjonsnummer:]]</f>
        <v>0</v>
      </c>
      <c r="J181" s="187">
        <f>[1]!BasilRadata10[[#This Row],[1C. Etablert drift(årstall):]]</f>
        <v>0</v>
      </c>
      <c r="K181" s="186">
        <f>[1]!BasilRadata10[[#This Row],[1D. Barnehagetype:]]</f>
        <v>0</v>
      </c>
      <c r="L181" s="187">
        <f>[1]!BasilRadata10[[#This Row],[2A. Barnehagens eier(Private eiere må fylle ut pkt.C):]]</f>
        <v>0</v>
      </c>
      <c r="M181" s="42">
        <f>[1]!BasilRadata10[[#This Row],[8E. Oppgi antall årsverk barnehagen har pensjonsforpliktelser for:]]</f>
        <v>0</v>
      </c>
      <c r="N181" s="11">
        <f>[1]!BasilRadata10[[#This Row],[HEQ
0-2]]</f>
        <v>0</v>
      </c>
      <c r="O181" s="11">
        <f>[1]!BasilRadata10[[#This Row],[HEQ
3-6]]</f>
        <v>0</v>
      </c>
    </row>
    <row r="182" spans="1:15" x14ac:dyDescent="0.25">
      <c r="A182" s="186">
        <f>[1]!BasilRadata10[[#This Row],[År]]</f>
        <v>0</v>
      </c>
      <c r="B182" s="187">
        <f>[1]!BasilRadata10[[#This Row],[1A. Kommunenr:]]</f>
        <v>0</v>
      </c>
      <c r="C182" s="186">
        <f>[1]!BasilRadata10[[#This Row],[1A. Kommune:]]</f>
        <v>0</v>
      </c>
      <c r="D182" s="186">
        <f>[1]!BasilRadata10[[#This Row],[1A. Bydelsnummer:]]</f>
        <v>0</v>
      </c>
      <c r="E182" s="186">
        <f>[1]!BasilRadata10[[#This Row],[1A. Bydelsnavn:]]</f>
        <v>0</v>
      </c>
      <c r="F182" s="186">
        <f>[1]!BasilRadata10[[#This Row],[1A. Fylkesnummer:]]</f>
        <v>0</v>
      </c>
      <c r="G182" s="186">
        <f>[1]!BasilRadata10[[#This Row],[1A. Fylkesnavn:]]</f>
        <v>0</v>
      </c>
      <c r="H182" s="187">
        <f>[1]!BasilRadata10[[#This Row],[1B. Barnehage:]]</f>
        <v>0</v>
      </c>
      <c r="I182" s="187">
        <f>[1]!BasilRadata10[[#This Row],[1B. Organisasjonsnummer:]]</f>
        <v>0</v>
      </c>
      <c r="J182" s="187">
        <f>[1]!BasilRadata10[[#This Row],[1C. Etablert drift(årstall):]]</f>
        <v>0</v>
      </c>
      <c r="K182" s="186">
        <f>[1]!BasilRadata10[[#This Row],[1D. Barnehagetype:]]</f>
        <v>0</v>
      </c>
      <c r="L182" s="187">
        <f>[1]!BasilRadata10[[#This Row],[2A. Barnehagens eier(Private eiere må fylle ut pkt.C):]]</f>
        <v>0</v>
      </c>
      <c r="M182" s="42">
        <f>[1]!BasilRadata10[[#This Row],[8E. Oppgi antall årsverk barnehagen har pensjonsforpliktelser for:]]</f>
        <v>0</v>
      </c>
      <c r="N182" s="11">
        <f>[1]!BasilRadata10[[#This Row],[HEQ
0-2]]</f>
        <v>0</v>
      </c>
      <c r="O182" s="11">
        <f>[1]!BasilRadata10[[#This Row],[HEQ
3-6]]</f>
        <v>0</v>
      </c>
    </row>
    <row r="183" spans="1:15" x14ac:dyDescent="0.25">
      <c r="A183" s="186">
        <f>[1]!BasilRadata10[[#This Row],[År]]</f>
        <v>0</v>
      </c>
      <c r="B183" s="187">
        <f>[1]!BasilRadata10[[#This Row],[1A. Kommunenr:]]</f>
        <v>0</v>
      </c>
      <c r="C183" s="186">
        <f>[1]!BasilRadata10[[#This Row],[1A. Kommune:]]</f>
        <v>0</v>
      </c>
      <c r="D183" s="186">
        <f>[1]!BasilRadata10[[#This Row],[1A. Bydelsnummer:]]</f>
        <v>0</v>
      </c>
      <c r="E183" s="186">
        <f>[1]!BasilRadata10[[#This Row],[1A. Bydelsnavn:]]</f>
        <v>0</v>
      </c>
      <c r="F183" s="186">
        <f>[1]!BasilRadata10[[#This Row],[1A. Fylkesnummer:]]</f>
        <v>0</v>
      </c>
      <c r="G183" s="186">
        <f>[1]!BasilRadata10[[#This Row],[1A. Fylkesnavn:]]</f>
        <v>0</v>
      </c>
      <c r="H183" s="187">
        <f>[1]!BasilRadata10[[#This Row],[1B. Barnehage:]]</f>
        <v>0</v>
      </c>
      <c r="I183" s="187">
        <f>[1]!BasilRadata10[[#This Row],[1B. Organisasjonsnummer:]]</f>
        <v>0</v>
      </c>
      <c r="J183" s="187">
        <f>[1]!BasilRadata10[[#This Row],[1C. Etablert drift(årstall):]]</f>
        <v>0</v>
      </c>
      <c r="K183" s="186">
        <f>[1]!BasilRadata10[[#This Row],[1D. Barnehagetype:]]</f>
        <v>0</v>
      </c>
      <c r="L183" s="187">
        <f>[1]!BasilRadata10[[#This Row],[2A. Barnehagens eier(Private eiere må fylle ut pkt.C):]]</f>
        <v>0</v>
      </c>
      <c r="M183" s="42">
        <f>[1]!BasilRadata10[[#This Row],[8E. Oppgi antall årsverk barnehagen har pensjonsforpliktelser for:]]</f>
        <v>0</v>
      </c>
      <c r="N183" s="11">
        <f>[1]!BasilRadata10[[#This Row],[HEQ
0-2]]</f>
        <v>0</v>
      </c>
      <c r="O183" s="11">
        <f>[1]!BasilRadata10[[#This Row],[HEQ
3-6]]</f>
        <v>0</v>
      </c>
    </row>
    <row r="184" spans="1:15" x14ac:dyDescent="0.25">
      <c r="A184" s="186">
        <f>[1]!BasilRadata10[[#This Row],[År]]</f>
        <v>0</v>
      </c>
      <c r="B184" s="187">
        <f>[1]!BasilRadata10[[#This Row],[1A. Kommunenr:]]</f>
        <v>0</v>
      </c>
      <c r="C184" s="186">
        <f>[1]!BasilRadata10[[#This Row],[1A. Kommune:]]</f>
        <v>0</v>
      </c>
      <c r="D184" s="186">
        <f>[1]!BasilRadata10[[#This Row],[1A. Bydelsnummer:]]</f>
        <v>0</v>
      </c>
      <c r="E184" s="186">
        <f>[1]!BasilRadata10[[#This Row],[1A. Bydelsnavn:]]</f>
        <v>0</v>
      </c>
      <c r="F184" s="186">
        <f>[1]!BasilRadata10[[#This Row],[1A. Fylkesnummer:]]</f>
        <v>0</v>
      </c>
      <c r="G184" s="186">
        <f>[1]!BasilRadata10[[#This Row],[1A. Fylkesnavn:]]</f>
        <v>0</v>
      </c>
      <c r="H184" s="187">
        <f>[1]!BasilRadata10[[#This Row],[1B. Barnehage:]]</f>
        <v>0</v>
      </c>
      <c r="I184" s="187">
        <f>[1]!BasilRadata10[[#This Row],[1B. Organisasjonsnummer:]]</f>
        <v>0</v>
      </c>
      <c r="J184" s="187">
        <f>[1]!BasilRadata10[[#This Row],[1C. Etablert drift(årstall):]]</f>
        <v>0</v>
      </c>
      <c r="K184" s="186">
        <f>[1]!BasilRadata10[[#This Row],[1D. Barnehagetype:]]</f>
        <v>0</v>
      </c>
      <c r="L184" s="187">
        <f>[1]!BasilRadata10[[#This Row],[2A. Barnehagens eier(Private eiere må fylle ut pkt.C):]]</f>
        <v>0</v>
      </c>
      <c r="M184" s="42">
        <f>[1]!BasilRadata10[[#This Row],[8E. Oppgi antall årsverk barnehagen har pensjonsforpliktelser for:]]</f>
        <v>0</v>
      </c>
      <c r="N184" s="11">
        <f>[1]!BasilRadata10[[#This Row],[HEQ
0-2]]</f>
        <v>0</v>
      </c>
      <c r="O184" s="11">
        <f>[1]!BasilRadata10[[#This Row],[HEQ
3-6]]</f>
        <v>0</v>
      </c>
    </row>
    <row r="185" spans="1:15" x14ac:dyDescent="0.25">
      <c r="A185" s="186">
        <f>[1]!BasilRadata10[[#This Row],[År]]</f>
        <v>0</v>
      </c>
      <c r="B185" s="187">
        <f>[1]!BasilRadata10[[#This Row],[1A. Kommunenr:]]</f>
        <v>0</v>
      </c>
      <c r="C185" s="186">
        <f>[1]!BasilRadata10[[#This Row],[1A. Kommune:]]</f>
        <v>0</v>
      </c>
      <c r="D185" s="186">
        <f>[1]!BasilRadata10[[#This Row],[1A. Bydelsnummer:]]</f>
        <v>0</v>
      </c>
      <c r="E185" s="186">
        <f>[1]!BasilRadata10[[#This Row],[1A. Bydelsnavn:]]</f>
        <v>0</v>
      </c>
      <c r="F185" s="186">
        <f>[1]!BasilRadata10[[#This Row],[1A. Fylkesnummer:]]</f>
        <v>0</v>
      </c>
      <c r="G185" s="186">
        <f>[1]!BasilRadata10[[#This Row],[1A. Fylkesnavn:]]</f>
        <v>0</v>
      </c>
      <c r="H185" s="187">
        <f>[1]!BasilRadata10[[#This Row],[1B. Barnehage:]]</f>
        <v>0</v>
      </c>
      <c r="I185" s="187">
        <f>[1]!BasilRadata10[[#This Row],[1B. Organisasjonsnummer:]]</f>
        <v>0</v>
      </c>
      <c r="J185" s="187">
        <f>[1]!BasilRadata10[[#This Row],[1C. Etablert drift(årstall):]]</f>
        <v>0</v>
      </c>
      <c r="K185" s="186">
        <f>[1]!BasilRadata10[[#This Row],[1D. Barnehagetype:]]</f>
        <v>0</v>
      </c>
      <c r="L185" s="187">
        <f>[1]!BasilRadata10[[#This Row],[2A. Barnehagens eier(Private eiere må fylle ut pkt.C):]]</f>
        <v>0</v>
      </c>
      <c r="M185" s="42">
        <f>[1]!BasilRadata10[[#This Row],[8E. Oppgi antall årsverk barnehagen har pensjonsforpliktelser for:]]</f>
        <v>0</v>
      </c>
      <c r="N185" s="11">
        <f>[1]!BasilRadata10[[#This Row],[HEQ
0-2]]</f>
        <v>0</v>
      </c>
      <c r="O185" s="11">
        <f>[1]!BasilRadata10[[#This Row],[HEQ
3-6]]</f>
        <v>0</v>
      </c>
    </row>
    <row r="186" spans="1:15" x14ac:dyDescent="0.25">
      <c r="A186" s="186">
        <f>[1]!BasilRadata10[[#This Row],[År]]</f>
        <v>0</v>
      </c>
      <c r="B186" s="187">
        <f>[1]!BasilRadata10[[#This Row],[1A. Kommunenr:]]</f>
        <v>0</v>
      </c>
      <c r="C186" s="186">
        <f>[1]!BasilRadata10[[#This Row],[1A. Kommune:]]</f>
        <v>0</v>
      </c>
      <c r="D186" s="186">
        <f>[1]!BasilRadata10[[#This Row],[1A. Bydelsnummer:]]</f>
        <v>0</v>
      </c>
      <c r="E186" s="186">
        <f>[1]!BasilRadata10[[#This Row],[1A. Bydelsnavn:]]</f>
        <v>0</v>
      </c>
      <c r="F186" s="186">
        <f>[1]!BasilRadata10[[#This Row],[1A. Fylkesnummer:]]</f>
        <v>0</v>
      </c>
      <c r="G186" s="186">
        <f>[1]!BasilRadata10[[#This Row],[1A. Fylkesnavn:]]</f>
        <v>0</v>
      </c>
      <c r="H186" s="187">
        <f>[1]!BasilRadata10[[#This Row],[1B. Barnehage:]]</f>
        <v>0</v>
      </c>
      <c r="I186" s="187">
        <f>[1]!BasilRadata10[[#This Row],[1B. Organisasjonsnummer:]]</f>
        <v>0</v>
      </c>
      <c r="J186" s="187">
        <f>[1]!BasilRadata10[[#This Row],[1C. Etablert drift(årstall):]]</f>
        <v>0</v>
      </c>
      <c r="K186" s="186">
        <f>[1]!BasilRadata10[[#This Row],[1D. Barnehagetype:]]</f>
        <v>0</v>
      </c>
      <c r="L186" s="187">
        <f>[1]!BasilRadata10[[#This Row],[2A. Barnehagens eier(Private eiere må fylle ut pkt.C):]]</f>
        <v>0</v>
      </c>
      <c r="M186" s="42">
        <f>[1]!BasilRadata10[[#This Row],[8E. Oppgi antall årsverk barnehagen har pensjonsforpliktelser for:]]</f>
        <v>0</v>
      </c>
      <c r="N186" s="11">
        <f>[1]!BasilRadata10[[#This Row],[HEQ
0-2]]</f>
        <v>0</v>
      </c>
      <c r="O186" s="11">
        <f>[1]!BasilRadata10[[#This Row],[HEQ
3-6]]</f>
        <v>0</v>
      </c>
    </row>
    <row r="187" spans="1:15" x14ac:dyDescent="0.25">
      <c r="A187" s="186">
        <f>[1]!BasilRadata10[[#This Row],[År]]</f>
        <v>0</v>
      </c>
      <c r="B187" s="187">
        <f>[1]!BasilRadata10[[#This Row],[1A. Kommunenr:]]</f>
        <v>0</v>
      </c>
      <c r="C187" s="186">
        <f>[1]!BasilRadata10[[#This Row],[1A. Kommune:]]</f>
        <v>0</v>
      </c>
      <c r="D187" s="186">
        <f>[1]!BasilRadata10[[#This Row],[1A. Bydelsnummer:]]</f>
        <v>0</v>
      </c>
      <c r="E187" s="186">
        <f>[1]!BasilRadata10[[#This Row],[1A. Bydelsnavn:]]</f>
        <v>0</v>
      </c>
      <c r="F187" s="186">
        <f>[1]!BasilRadata10[[#This Row],[1A. Fylkesnummer:]]</f>
        <v>0</v>
      </c>
      <c r="G187" s="186">
        <f>[1]!BasilRadata10[[#This Row],[1A. Fylkesnavn:]]</f>
        <v>0</v>
      </c>
      <c r="H187" s="187">
        <f>[1]!BasilRadata10[[#This Row],[1B. Barnehage:]]</f>
        <v>0</v>
      </c>
      <c r="I187" s="187">
        <f>[1]!BasilRadata10[[#This Row],[1B. Organisasjonsnummer:]]</f>
        <v>0</v>
      </c>
      <c r="J187" s="187">
        <f>[1]!BasilRadata10[[#This Row],[1C. Etablert drift(årstall):]]</f>
        <v>0</v>
      </c>
      <c r="K187" s="186">
        <f>[1]!BasilRadata10[[#This Row],[1D. Barnehagetype:]]</f>
        <v>0</v>
      </c>
      <c r="L187" s="187">
        <f>[1]!BasilRadata10[[#This Row],[2A. Barnehagens eier(Private eiere må fylle ut pkt.C):]]</f>
        <v>0</v>
      </c>
      <c r="M187" s="42">
        <f>[1]!BasilRadata10[[#This Row],[8E. Oppgi antall årsverk barnehagen har pensjonsforpliktelser for:]]</f>
        <v>0</v>
      </c>
      <c r="N187" s="11">
        <f>[1]!BasilRadata10[[#This Row],[HEQ
0-2]]</f>
        <v>0</v>
      </c>
      <c r="O187" s="11">
        <f>[1]!BasilRadata10[[#This Row],[HEQ
3-6]]</f>
        <v>0</v>
      </c>
    </row>
    <row r="188" spans="1:15" x14ac:dyDescent="0.25">
      <c r="A188" s="186">
        <f>[1]!BasilRadata10[[#This Row],[År]]</f>
        <v>0</v>
      </c>
      <c r="B188" s="187">
        <f>[1]!BasilRadata10[[#This Row],[1A. Kommunenr:]]</f>
        <v>0</v>
      </c>
      <c r="C188" s="186">
        <f>[1]!BasilRadata10[[#This Row],[1A. Kommune:]]</f>
        <v>0</v>
      </c>
      <c r="D188" s="186">
        <f>[1]!BasilRadata10[[#This Row],[1A. Bydelsnummer:]]</f>
        <v>0</v>
      </c>
      <c r="E188" s="186">
        <f>[1]!BasilRadata10[[#This Row],[1A. Bydelsnavn:]]</f>
        <v>0</v>
      </c>
      <c r="F188" s="186">
        <f>[1]!BasilRadata10[[#This Row],[1A. Fylkesnummer:]]</f>
        <v>0</v>
      </c>
      <c r="G188" s="186">
        <f>[1]!BasilRadata10[[#This Row],[1A. Fylkesnavn:]]</f>
        <v>0</v>
      </c>
      <c r="H188" s="187">
        <f>[1]!BasilRadata10[[#This Row],[1B. Barnehage:]]</f>
        <v>0</v>
      </c>
      <c r="I188" s="187">
        <f>[1]!BasilRadata10[[#This Row],[1B. Organisasjonsnummer:]]</f>
        <v>0</v>
      </c>
      <c r="J188" s="187">
        <f>[1]!BasilRadata10[[#This Row],[1C. Etablert drift(årstall):]]</f>
        <v>0</v>
      </c>
      <c r="K188" s="186">
        <f>[1]!BasilRadata10[[#This Row],[1D. Barnehagetype:]]</f>
        <v>0</v>
      </c>
      <c r="L188" s="187">
        <f>[1]!BasilRadata10[[#This Row],[2A. Barnehagens eier(Private eiere må fylle ut pkt.C):]]</f>
        <v>0</v>
      </c>
      <c r="M188" s="42">
        <f>[1]!BasilRadata10[[#This Row],[8E. Oppgi antall årsverk barnehagen har pensjonsforpliktelser for:]]</f>
        <v>0</v>
      </c>
      <c r="N188" s="11">
        <f>[1]!BasilRadata10[[#This Row],[HEQ
0-2]]</f>
        <v>0</v>
      </c>
      <c r="O188" s="11">
        <f>[1]!BasilRadata10[[#This Row],[HEQ
3-6]]</f>
        <v>0</v>
      </c>
    </row>
    <row r="189" spans="1:15" x14ac:dyDescent="0.25">
      <c r="A189" s="186">
        <f>[1]!BasilRadata10[[#This Row],[År]]</f>
        <v>0</v>
      </c>
      <c r="B189" s="187">
        <f>[1]!BasilRadata10[[#This Row],[1A. Kommunenr:]]</f>
        <v>0</v>
      </c>
      <c r="C189" s="186">
        <f>[1]!BasilRadata10[[#This Row],[1A. Kommune:]]</f>
        <v>0</v>
      </c>
      <c r="D189" s="186">
        <f>[1]!BasilRadata10[[#This Row],[1A. Bydelsnummer:]]</f>
        <v>0</v>
      </c>
      <c r="E189" s="186">
        <f>[1]!BasilRadata10[[#This Row],[1A. Bydelsnavn:]]</f>
        <v>0</v>
      </c>
      <c r="F189" s="186">
        <f>[1]!BasilRadata10[[#This Row],[1A. Fylkesnummer:]]</f>
        <v>0</v>
      </c>
      <c r="G189" s="186">
        <f>[1]!BasilRadata10[[#This Row],[1A. Fylkesnavn:]]</f>
        <v>0</v>
      </c>
      <c r="H189" s="187">
        <f>[1]!BasilRadata10[[#This Row],[1B. Barnehage:]]</f>
        <v>0</v>
      </c>
      <c r="I189" s="187">
        <f>[1]!BasilRadata10[[#This Row],[1B. Organisasjonsnummer:]]</f>
        <v>0</v>
      </c>
      <c r="J189" s="187">
        <f>[1]!BasilRadata10[[#This Row],[1C. Etablert drift(årstall):]]</f>
        <v>0</v>
      </c>
      <c r="K189" s="186">
        <f>[1]!BasilRadata10[[#This Row],[1D. Barnehagetype:]]</f>
        <v>0</v>
      </c>
      <c r="L189" s="187">
        <f>[1]!BasilRadata10[[#This Row],[2A. Barnehagens eier(Private eiere må fylle ut pkt.C):]]</f>
        <v>0</v>
      </c>
      <c r="M189" s="42">
        <f>[1]!BasilRadata10[[#This Row],[8E. Oppgi antall årsverk barnehagen har pensjonsforpliktelser for:]]</f>
        <v>0</v>
      </c>
      <c r="N189" s="11">
        <f>[1]!BasilRadata10[[#This Row],[HEQ
0-2]]</f>
        <v>0</v>
      </c>
      <c r="O189" s="11">
        <f>[1]!BasilRadata10[[#This Row],[HEQ
3-6]]</f>
        <v>0</v>
      </c>
    </row>
    <row r="190" spans="1:15" x14ac:dyDescent="0.25">
      <c r="A190" s="186">
        <f>[1]!BasilRadata10[[#This Row],[År]]</f>
        <v>0</v>
      </c>
      <c r="B190" s="187">
        <f>[1]!BasilRadata10[[#This Row],[1A. Kommunenr:]]</f>
        <v>0</v>
      </c>
      <c r="C190" s="186">
        <f>[1]!BasilRadata10[[#This Row],[1A. Kommune:]]</f>
        <v>0</v>
      </c>
      <c r="D190" s="186">
        <f>[1]!BasilRadata10[[#This Row],[1A. Bydelsnummer:]]</f>
        <v>0</v>
      </c>
      <c r="E190" s="186">
        <f>[1]!BasilRadata10[[#This Row],[1A. Bydelsnavn:]]</f>
        <v>0</v>
      </c>
      <c r="F190" s="186">
        <f>[1]!BasilRadata10[[#This Row],[1A. Fylkesnummer:]]</f>
        <v>0</v>
      </c>
      <c r="G190" s="186">
        <f>[1]!BasilRadata10[[#This Row],[1A. Fylkesnavn:]]</f>
        <v>0</v>
      </c>
      <c r="H190" s="187">
        <f>[1]!BasilRadata10[[#This Row],[1B. Barnehage:]]</f>
        <v>0</v>
      </c>
      <c r="I190" s="187">
        <f>[1]!BasilRadata10[[#This Row],[1B. Organisasjonsnummer:]]</f>
        <v>0</v>
      </c>
      <c r="J190" s="187">
        <f>[1]!BasilRadata10[[#This Row],[1C. Etablert drift(årstall):]]</f>
        <v>0</v>
      </c>
      <c r="K190" s="186">
        <f>[1]!BasilRadata10[[#This Row],[1D. Barnehagetype:]]</f>
        <v>0</v>
      </c>
      <c r="L190" s="187">
        <f>[1]!BasilRadata10[[#This Row],[2A. Barnehagens eier(Private eiere må fylle ut pkt.C):]]</f>
        <v>0</v>
      </c>
      <c r="M190" s="42">
        <f>[1]!BasilRadata10[[#This Row],[8E. Oppgi antall årsverk barnehagen har pensjonsforpliktelser for:]]</f>
        <v>0</v>
      </c>
      <c r="N190" s="11">
        <f>[1]!BasilRadata10[[#This Row],[HEQ
0-2]]</f>
        <v>0</v>
      </c>
      <c r="O190" s="11">
        <f>[1]!BasilRadata10[[#This Row],[HEQ
3-6]]</f>
        <v>0</v>
      </c>
    </row>
    <row r="191" spans="1:15" x14ac:dyDescent="0.25">
      <c r="A191" s="186">
        <f>[1]!BasilRadata10[[#This Row],[År]]</f>
        <v>0</v>
      </c>
      <c r="B191" s="187">
        <f>[1]!BasilRadata10[[#This Row],[1A. Kommunenr:]]</f>
        <v>0</v>
      </c>
      <c r="C191" s="186">
        <f>[1]!BasilRadata10[[#This Row],[1A. Kommune:]]</f>
        <v>0</v>
      </c>
      <c r="D191" s="186">
        <f>[1]!BasilRadata10[[#This Row],[1A. Bydelsnummer:]]</f>
        <v>0</v>
      </c>
      <c r="E191" s="186">
        <f>[1]!BasilRadata10[[#This Row],[1A. Bydelsnavn:]]</f>
        <v>0</v>
      </c>
      <c r="F191" s="186">
        <f>[1]!BasilRadata10[[#This Row],[1A. Fylkesnummer:]]</f>
        <v>0</v>
      </c>
      <c r="G191" s="186">
        <f>[1]!BasilRadata10[[#This Row],[1A. Fylkesnavn:]]</f>
        <v>0</v>
      </c>
      <c r="H191" s="187">
        <f>[1]!BasilRadata10[[#This Row],[1B. Barnehage:]]</f>
        <v>0</v>
      </c>
      <c r="I191" s="187">
        <f>[1]!BasilRadata10[[#This Row],[1B. Organisasjonsnummer:]]</f>
        <v>0</v>
      </c>
      <c r="J191" s="187">
        <f>[1]!BasilRadata10[[#This Row],[1C. Etablert drift(årstall):]]</f>
        <v>0</v>
      </c>
      <c r="K191" s="186">
        <f>[1]!BasilRadata10[[#This Row],[1D. Barnehagetype:]]</f>
        <v>0</v>
      </c>
      <c r="L191" s="187">
        <f>[1]!BasilRadata10[[#This Row],[2A. Barnehagens eier(Private eiere må fylle ut pkt.C):]]</f>
        <v>0</v>
      </c>
      <c r="M191" s="42">
        <f>[1]!BasilRadata10[[#This Row],[8E. Oppgi antall årsverk barnehagen har pensjonsforpliktelser for:]]</f>
        <v>0</v>
      </c>
      <c r="N191" s="11">
        <f>[1]!BasilRadata10[[#This Row],[HEQ
0-2]]</f>
        <v>0</v>
      </c>
      <c r="O191" s="11">
        <f>[1]!BasilRadata10[[#This Row],[HEQ
3-6]]</f>
        <v>0</v>
      </c>
    </row>
    <row r="192" spans="1:15" x14ac:dyDescent="0.25">
      <c r="A192" s="186">
        <f>[1]!BasilRadata10[[#This Row],[År]]</f>
        <v>0</v>
      </c>
      <c r="B192" s="187">
        <f>[1]!BasilRadata10[[#This Row],[1A. Kommunenr:]]</f>
        <v>0</v>
      </c>
      <c r="C192" s="186">
        <f>[1]!BasilRadata10[[#This Row],[1A. Kommune:]]</f>
        <v>0</v>
      </c>
      <c r="D192" s="186">
        <f>[1]!BasilRadata10[[#This Row],[1A. Bydelsnummer:]]</f>
        <v>0</v>
      </c>
      <c r="E192" s="186">
        <f>[1]!BasilRadata10[[#This Row],[1A. Bydelsnavn:]]</f>
        <v>0</v>
      </c>
      <c r="F192" s="186">
        <f>[1]!BasilRadata10[[#This Row],[1A. Fylkesnummer:]]</f>
        <v>0</v>
      </c>
      <c r="G192" s="186">
        <f>[1]!BasilRadata10[[#This Row],[1A. Fylkesnavn:]]</f>
        <v>0</v>
      </c>
      <c r="H192" s="187">
        <f>[1]!BasilRadata10[[#This Row],[1B. Barnehage:]]</f>
        <v>0</v>
      </c>
      <c r="I192" s="187">
        <f>[1]!BasilRadata10[[#This Row],[1B. Organisasjonsnummer:]]</f>
        <v>0</v>
      </c>
      <c r="J192" s="187">
        <f>[1]!BasilRadata10[[#This Row],[1C. Etablert drift(årstall):]]</f>
        <v>0</v>
      </c>
      <c r="K192" s="186">
        <f>[1]!BasilRadata10[[#This Row],[1D. Barnehagetype:]]</f>
        <v>0</v>
      </c>
      <c r="L192" s="187">
        <f>[1]!BasilRadata10[[#This Row],[2A. Barnehagens eier(Private eiere må fylle ut pkt.C):]]</f>
        <v>0</v>
      </c>
      <c r="M192" s="42">
        <f>[1]!BasilRadata10[[#This Row],[8E. Oppgi antall årsverk barnehagen har pensjonsforpliktelser for:]]</f>
        <v>0</v>
      </c>
      <c r="N192" s="11">
        <f>[1]!BasilRadata10[[#This Row],[HEQ
0-2]]</f>
        <v>0</v>
      </c>
      <c r="O192" s="11">
        <f>[1]!BasilRadata10[[#This Row],[HEQ
3-6]]</f>
        <v>0</v>
      </c>
    </row>
    <row r="193" spans="1:15" x14ac:dyDescent="0.25">
      <c r="A193" s="186">
        <f>[1]!BasilRadata10[[#This Row],[År]]</f>
        <v>0</v>
      </c>
      <c r="B193" s="187">
        <f>[1]!BasilRadata10[[#This Row],[1A. Kommunenr:]]</f>
        <v>0</v>
      </c>
      <c r="C193" s="186">
        <f>[1]!BasilRadata10[[#This Row],[1A. Kommune:]]</f>
        <v>0</v>
      </c>
      <c r="D193" s="186">
        <f>[1]!BasilRadata10[[#This Row],[1A. Bydelsnummer:]]</f>
        <v>0</v>
      </c>
      <c r="E193" s="186">
        <f>[1]!BasilRadata10[[#This Row],[1A. Bydelsnavn:]]</f>
        <v>0</v>
      </c>
      <c r="F193" s="186">
        <f>[1]!BasilRadata10[[#This Row],[1A. Fylkesnummer:]]</f>
        <v>0</v>
      </c>
      <c r="G193" s="186">
        <f>[1]!BasilRadata10[[#This Row],[1A. Fylkesnavn:]]</f>
        <v>0</v>
      </c>
      <c r="H193" s="187">
        <f>[1]!BasilRadata10[[#This Row],[1B. Barnehage:]]</f>
        <v>0</v>
      </c>
      <c r="I193" s="187">
        <f>[1]!BasilRadata10[[#This Row],[1B. Organisasjonsnummer:]]</f>
        <v>0</v>
      </c>
      <c r="J193" s="187">
        <f>[1]!BasilRadata10[[#This Row],[1C. Etablert drift(årstall):]]</f>
        <v>0</v>
      </c>
      <c r="K193" s="186">
        <f>[1]!BasilRadata10[[#This Row],[1D. Barnehagetype:]]</f>
        <v>0</v>
      </c>
      <c r="L193" s="187">
        <f>[1]!BasilRadata10[[#This Row],[2A. Barnehagens eier(Private eiere må fylle ut pkt.C):]]</f>
        <v>0</v>
      </c>
      <c r="M193" s="42">
        <f>[1]!BasilRadata10[[#This Row],[8E. Oppgi antall årsverk barnehagen har pensjonsforpliktelser for:]]</f>
        <v>0</v>
      </c>
      <c r="N193" s="11">
        <f>[1]!BasilRadata10[[#This Row],[HEQ
0-2]]</f>
        <v>0</v>
      </c>
      <c r="O193" s="11">
        <f>[1]!BasilRadata10[[#This Row],[HEQ
3-6]]</f>
        <v>0</v>
      </c>
    </row>
    <row r="194" spans="1:15" x14ac:dyDescent="0.25">
      <c r="A194" s="186">
        <f>[1]!BasilRadata10[[#This Row],[År]]</f>
        <v>0</v>
      </c>
      <c r="B194" s="187">
        <f>[1]!BasilRadata10[[#This Row],[1A. Kommunenr:]]</f>
        <v>0</v>
      </c>
      <c r="C194" s="186">
        <f>[1]!BasilRadata10[[#This Row],[1A. Kommune:]]</f>
        <v>0</v>
      </c>
      <c r="D194" s="186">
        <f>[1]!BasilRadata10[[#This Row],[1A. Bydelsnummer:]]</f>
        <v>0</v>
      </c>
      <c r="E194" s="186">
        <f>[1]!BasilRadata10[[#This Row],[1A. Bydelsnavn:]]</f>
        <v>0</v>
      </c>
      <c r="F194" s="186">
        <f>[1]!BasilRadata10[[#This Row],[1A. Fylkesnummer:]]</f>
        <v>0</v>
      </c>
      <c r="G194" s="186">
        <f>[1]!BasilRadata10[[#This Row],[1A. Fylkesnavn:]]</f>
        <v>0</v>
      </c>
      <c r="H194" s="187">
        <f>[1]!BasilRadata10[[#This Row],[1B. Barnehage:]]</f>
        <v>0</v>
      </c>
      <c r="I194" s="187">
        <f>[1]!BasilRadata10[[#This Row],[1B. Organisasjonsnummer:]]</f>
        <v>0</v>
      </c>
      <c r="J194" s="187">
        <f>[1]!BasilRadata10[[#This Row],[1C. Etablert drift(årstall):]]</f>
        <v>0</v>
      </c>
      <c r="K194" s="186">
        <f>[1]!BasilRadata10[[#This Row],[1D. Barnehagetype:]]</f>
        <v>0</v>
      </c>
      <c r="L194" s="187">
        <f>[1]!BasilRadata10[[#This Row],[2A. Barnehagens eier(Private eiere må fylle ut pkt.C):]]</f>
        <v>0</v>
      </c>
      <c r="M194" s="42">
        <f>[1]!BasilRadata10[[#This Row],[8E. Oppgi antall årsverk barnehagen har pensjonsforpliktelser for:]]</f>
        <v>0</v>
      </c>
      <c r="N194" s="11">
        <f>[1]!BasilRadata10[[#This Row],[HEQ
0-2]]</f>
        <v>0</v>
      </c>
      <c r="O194" s="11">
        <f>[1]!BasilRadata10[[#This Row],[HEQ
3-6]]</f>
        <v>0</v>
      </c>
    </row>
    <row r="195" spans="1:15" x14ac:dyDescent="0.25">
      <c r="A195" s="186">
        <f>[1]!BasilRadata10[[#This Row],[År]]</f>
        <v>0</v>
      </c>
      <c r="B195" s="187">
        <f>[1]!BasilRadata10[[#This Row],[1A. Kommunenr:]]</f>
        <v>0</v>
      </c>
      <c r="C195" s="186">
        <f>[1]!BasilRadata10[[#This Row],[1A. Kommune:]]</f>
        <v>0</v>
      </c>
      <c r="D195" s="186">
        <f>[1]!BasilRadata10[[#This Row],[1A. Bydelsnummer:]]</f>
        <v>0</v>
      </c>
      <c r="E195" s="186">
        <f>[1]!BasilRadata10[[#This Row],[1A. Bydelsnavn:]]</f>
        <v>0</v>
      </c>
      <c r="F195" s="186">
        <f>[1]!BasilRadata10[[#This Row],[1A. Fylkesnummer:]]</f>
        <v>0</v>
      </c>
      <c r="G195" s="186">
        <f>[1]!BasilRadata10[[#This Row],[1A. Fylkesnavn:]]</f>
        <v>0</v>
      </c>
      <c r="H195" s="187">
        <f>[1]!BasilRadata10[[#This Row],[1B. Barnehage:]]</f>
        <v>0</v>
      </c>
      <c r="I195" s="187">
        <f>[1]!BasilRadata10[[#This Row],[1B. Organisasjonsnummer:]]</f>
        <v>0</v>
      </c>
      <c r="J195" s="187">
        <f>[1]!BasilRadata10[[#This Row],[1C. Etablert drift(årstall):]]</f>
        <v>0</v>
      </c>
      <c r="K195" s="186">
        <f>[1]!BasilRadata10[[#This Row],[1D. Barnehagetype:]]</f>
        <v>0</v>
      </c>
      <c r="L195" s="187">
        <f>[1]!BasilRadata10[[#This Row],[2A. Barnehagens eier(Private eiere må fylle ut pkt.C):]]</f>
        <v>0</v>
      </c>
      <c r="M195" s="42">
        <f>[1]!BasilRadata10[[#This Row],[8E. Oppgi antall årsverk barnehagen har pensjonsforpliktelser for:]]</f>
        <v>0</v>
      </c>
      <c r="N195" s="11">
        <f>[1]!BasilRadata10[[#This Row],[HEQ
0-2]]</f>
        <v>0</v>
      </c>
      <c r="O195" s="11">
        <f>[1]!BasilRadata10[[#This Row],[HEQ
3-6]]</f>
        <v>0</v>
      </c>
    </row>
    <row r="196" spans="1:15" x14ac:dyDescent="0.25">
      <c r="A196" s="186">
        <f>[1]!BasilRadata10[[#This Row],[År]]</f>
        <v>0</v>
      </c>
      <c r="B196" s="187">
        <f>[1]!BasilRadata10[[#This Row],[1A. Kommunenr:]]</f>
        <v>0</v>
      </c>
      <c r="C196" s="186">
        <f>[1]!BasilRadata10[[#This Row],[1A. Kommune:]]</f>
        <v>0</v>
      </c>
      <c r="D196" s="186">
        <f>[1]!BasilRadata10[[#This Row],[1A. Bydelsnummer:]]</f>
        <v>0</v>
      </c>
      <c r="E196" s="186">
        <f>[1]!BasilRadata10[[#This Row],[1A. Bydelsnavn:]]</f>
        <v>0</v>
      </c>
      <c r="F196" s="186">
        <f>[1]!BasilRadata10[[#This Row],[1A. Fylkesnummer:]]</f>
        <v>0</v>
      </c>
      <c r="G196" s="186">
        <f>[1]!BasilRadata10[[#This Row],[1A. Fylkesnavn:]]</f>
        <v>0</v>
      </c>
      <c r="H196" s="187">
        <f>[1]!BasilRadata10[[#This Row],[1B. Barnehage:]]</f>
        <v>0</v>
      </c>
      <c r="I196" s="187">
        <f>[1]!BasilRadata10[[#This Row],[1B. Organisasjonsnummer:]]</f>
        <v>0</v>
      </c>
      <c r="J196" s="187">
        <f>[1]!BasilRadata10[[#This Row],[1C. Etablert drift(årstall):]]</f>
        <v>0</v>
      </c>
      <c r="K196" s="186">
        <f>[1]!BasilRadata10[[#This Row],[1D. Barnehagetype:]]</f>
        <v>0</v>
      </c>
      <c r="L196" s="187">
        <f>[1]!BasilRadata10[[#This Row],[2A. Barnehagens eier(Private eiere må fylle ut pkt.C):]]</f>
        <v>0</v>
      </c>
      <c r="M196" s="42">
        <f>[1]!BasilRadata10[[#This Row],[8E. Oppgi antall årsverk barnehagen har pensjonsforpliktelser for:]]</f>
        <v>0</v>
      </c>
      <c r="N196" s="11">
        <f>[1]!BasilRadata10[[#This Row],[HEQ
0-2]]</f>
        <v>0</v>
      </c>
      <c r="O196" s="11">
        <f>[1]!BasilRadata10[[#This Row],[HEQ
3-6]]</f>
        <v>0</v>
      </c>
    </row>
    <row r="197" spans="1:15" x14ac:dyDescent="0.25">
      <c r="A197" s="186">
        <f>[1]!BasilRadata10[[#This Row],[År]]</f>
        <v>0</v>
      </c>
      <c r="B197" s="187">
        <f>[1]!BasilRadata10[[#This Row],[1A. Kommunenr:]]</f>
        <v>0</v>
      </c>
      <c r="C197" s="186">
        <f>[1]!BasilRadata10[[#This Row],[1A. Kommune:]]</f>
        <v>0</v>
      </c>
      <c r="D197" s="186">
        <f>[1]!BasilRadata10[[#This Row],[1A. Bydelsnummer:]]</f>
        <v>0</v>
      </c>
      <c r="E197" s="186">
        <f>[1]!BasilRadata10[[#This Row],[1A. Bydelsnavn:]]</f>
        <v>0</v>
      </c>
      <c r="F197" s="186">
        <f>[1]!BasilRadata10[[#This Row],[1A. Fylkesnummer:]]</f>
        <v>0</v>
      </c>
      <c r="G197" s="186">
        <f>[1]!BasilRadata10[[#This Row],[1A. Fylkesnavn:]]</f>
        <v>0</v>
      </c>
      <c r="H197" s="187">
        <f>[1]!BasilRadata10[[#This Row],[1B. Barnehage:]]</f>
        <v>0</v>
      </c>
      <c r="I197" s="187">
        <f>[1]!BasilRadata10[[#This Row],[1B. Organisasjonsnummer:]]</f>
        <v>0</v>
      </c>
      <c r="J197" s="187">
        <f>[1]!BasilRadata10[[#This Row],[1C. Etablert drift(årstall):]]</f>
        <v>0</v>
      </c>
      <c r="K197" s="186">
        <f>[1]!BasilRadata10[[#This Row],[1D. Barnehagetype:]]</f>
        <v>0</v>
      </c>
      <c r="L197" s="187">
        <f>[1]!BasilRadata10[[#This Row],[2A. Barnehagens eier(Private eiere må fylle ut pkt.C):]]</f>
        <v>0</v>
      </c>
      <c r="M197" s="42">
        <f>[1]!BasilRadata10[[#This Row],[8E. Oppgi antall årsverk barnehagen har pensjonsforpliktelser for:]]</f>
        <v>0</v>
      </c>
      <c r="N197" s="11">
        <f>[1]!BasilRadata10[[#This Row],[HEQ
0-2]]</f>
        <v>0</v>
      </c>
      <c r="O197" s="11">
        <f>[1]!BasilRadata10[[#This Row],[HEQ
3-6]]</f>
        <v>0</v>
      </c>
    </row>
    <row r="198" spans="1:15" x14ac:dyDescent="0.25">
      <c r="A198" s="186">
        <f>[1]!BasilRadata10[[#This Row],[År]]</f>
        <v>0</v>
      </c>
      <c r="B198" s="187">
        <f>[1]!BasilRadata10[[#This Row],[1A. Kommunenr:]]</f>
        <v>0</v>
      </c>
      <c r="C198" s="186">
        <f>[1]!BasilRadata10[[#This Row],[1A. Kommune:]]</f>
        <v>0</v>
      </c>
      <c r="D198" s="186">
        <f>[1]!BasilRadata10[[#This Row],[1A. Bydelsnummer:]]</f>
        <v>0</v>
      </c>
      <c r="E198" s="186">
        <f>[1]!BasilRadata10[[#This Row],[1A. Bydelsnavn:]]</f>
        <v>0</v>
      </c>
      <c r="F198" s="186">
        <f>[1]!BasilRadata10[[#This Row],[1A. Fylkesnummer:]]</f>
        <v>0</v>
      </c>
      <c r="G198" s="186">
        <f>[1]!BasilRadata10[[#This Row],[1A. Fylkesnavn:]]</f>
        <v>0</v>
      </c>
      <c r="H198" s="187">
        <f>[1]!BasilRadata10[[#This Row],[1B. Barnehage:]]</f>
        <v>0</v>
      </c>
      <c r="I198" s="187">
        <f>[1]!BasilRadata10[[#This Row],[1B. Organisasjonsnummer:]]</f>
        <v>0</v>
      </c>
      <c r="J198" s="187">
        <f>[1]!BasilRadata10[[#This Row],[1C. Etablert drift(årstall):]]</f>
        <v>0</v>
      </c>
      <c r="K198" s="186">
        <f>[1]!BasilRadata10[[#This Row],[1D. Barnehagetype:]]</f>
        <v>0</v>
      </c>
      <c r="L198" s="187">
        <f>[1]!BasilRadata10[[#This Row],[2A. Barnehagens eier(Private eiere må fylle ut pkt.C):]]</f>
        <v>0</v>
      </c>
      <c r="M198" s="42">
        <f>[1]!BasilRadata10[[#This Row],[8E. Oppgi antall årsverk barnehagen har pensjonsforpliktelser for:]]</f>
        <v>0</v>
      </c>
      <c r="N198" s="11">
        <f>[1]!BasilRadata10[[#This Row],[HEQ
0-2]]</f>
        <v>0</v>
      </c>
      <c r="O198" s="11">
        <f>[1]!BasilRadata10[[#This Row],[HEQ
3-6]]</f>
        <v>0</v>
      </c>
    </row>
    <row r="199" spans="1:15" x14ac:dyDescent="0.25">
      <c r="A199" s="186">
        <f>[1]!BasilRadata10[[#This Row],[År]]</f>
        <v>0</v>
      </c>
      <c r="B199" s="187">
        <f>[1]!BasilRadata10[[#This Row],[1A. Kommunenr:]]</f>
        <v>0</v>
      </c>
      <c r="C199" s="186">
        <f>[1]!BasilRadata10[[#This Row],[1A. Kommune:]]</f>
        <v>0</v>
      </c>
      <c r="D199" s="186">
        <f>[1]!BasilRadata10[[#This Row],[1A. Bydelsnummer:]]</f>
        <v>0</v>
      </c>
      <c r="E199" s="186">
        <f>[1]!BasilRadata10[[#This Row],[1A. Bydelsnavn:]]</f>
        <v>0</v>
      </c>
      <c r="F199" s="186">
        <f>[1]!BasilRadata10[[#This Row],[1A. Fylkesnummer:]]</f>
        <v>0</v>
      </c>
      <c r="G199" s="186">
        <f>[1]!BasilRadata10[[#This Row],[1A. Fylkesnavn:]]</f>
        <v>0</v>
      </c>
      <c r="H199" s="187">
        <f>[1]!BasilRadata10[[#This Row],[1B. Barnehage:]]</f>
        <v>0</v>
      </c>
      <c r="I199" s="187">
        <f>[1]!BasilRadata10[[#This Row],[1B. Organisasjonsnummer:]]</f>
        <v>0</v>
      </c>
      <c r="J199" s="187">
        <f>[1]!BasilRadata10[[#This Row],[1C. Etablert drift(årstall):]]</f>
        <v>0</v>
      </c>
      <c r="K199" s="186">
        <f>[1]!BasilRadata10[[#This Row],[1D. Barnehagetype:]]</f>
        <v>0</v>
      </c>
      <c r="L199" s="187">
        <f>[1]!BasilRadata10[[#This Row],[2A. Barnehagens eier(Private eiere må fylle ut pkt.C):]]</f>
        <v>0</v>
      </c>
      <c r="M199" s="42">
        <f>[1]!BasilRadata10[[#This Row],[8E. Oppgi antall årsverk barnehagen har pensjonsforpliktelser for:]]</f>
        <v>0</v>
      </c>
      <c r="N199" s="11">
        <f>[1]!BasilRadata10[[#This Row],[HEQ
0-2]]</f>
        <v>0</v>
      </c>
      <c r="O199" s="11">
        <f>[1]!BasilRadata10[[#This Row],[HEQ
3-6]]</f>
        <v>0</v>
      </c>
    </row>
    <row r="200" spans="1:15" x14ac:dyDescent="0.25">
      <c r="A200" s="186">
        <f>[1]!BasilRadata10[[#This Row],[År]]</f>
        <v>0</v>
      </c>
      <c r="B200" s="187">
        <f>[1]!BasilRadata10[[#This Row],[1A. Kommunenr:]]</f>
        <v>0</v>
      </c>
      <c r="C200" s="186">
        <f>[1]!BasilRadata10[[#This Row],[1A. Kommune:]]</f>
        <v>0</v>
      </c>
      <c r="D200" s="186">
        <f>[1]!BasilRadata10[[#This Row],[1A. Bydelsnummer:]]</f>
        <v>0</v>
      </c>
      <c r="E200" s="186">
        <f>[1]!BasilRadata10[[#This Row],[1A. Bydelsnavn:]]</f>
        <v>0</v>
      </c>
      <c r="F200" s="186">
        <f>[1]!BasilRadata10[[#This Row],[1A. Fylkesnummer:]]</f>
        <v>0</v>
      </c>
      <c r="G200" s="186">
        <f>[1]!BasilRadata10[[#This Row],[1A. Fylkesnavn:]]</f>
        <v>0</v>
      </c>
      <c r="H200" s="187">
        <f>[1]!BasilRadata10[[#This Row],[1B. Barnehage:]]</f>
        <v>0</v>
      </c>
      <c r="I200" s="187">
        <f>[1]!BasilRadata10[[#This Row],[1B. Organisasjonsnummer:]]</f>
        <v>0</v>
      </c>
      <c r="J200" s="187">
        <f>[1]!BasilRadata10[[#This Row],[1C. Etablert drift(årstall):]]</f>
        <v>0</v>
      </c>
      <c r="K200" s="186">
        <f>[1]!BasilRadata10[[#This Row],[1D. Barnehagetype:]]</f>
        <v>0</v>
      </c>
      <c r="L200" s="187">
        <f>[1]!BasilRadata10[[#This Row],[2A. Barnehagens eier(Private eiere må fylle ut pkt.C):]]</f>
        <v>0</v>
      </c>
      <c r="M200" s="42">
        <f>[1]!BasilRadata10[[#This Row],[8E. Oppgi antall årsverk barnehagen har pensjonsforpliktelser for:]]</f>
        <v>0</v>
      </c>
      <c r="N200" s="11">
        <f>[1]!BasilRadata10[[#This Row],[HEQ
0-2]]</f>
        <v>0</v>
      </c>
      <c r="O200" s="11">
        <f>[1]!BasilRadata10[[#This Row],[HEQ
3-6]]</f>
        <v>0</v>
      </c>
    </row>
    <row r="201" spans="1:15" x14ac:dyDescent="0.25">
      <c r="A201" s="186">
        <f>[1]!BasilRadata10[[#This Row],[År]]</f>
        <v>0</v>
      </c>
      <c r="B201" s="187">
        <f>[1]!BasilRadata10[[#This Row],[1A. Kommunenr:]]</f>
        <v>0</v>
      </c>
      <c r="C201" s="186">
        <f>[1]!BasilRadata10[[#This Row],[1A. Kommune:]]</f>
        <v>0</v>
      </c>
      <c r="D201" s="186">
        <f>[1]!BasilRadata10[[#This Row],[1A. Bydelsnummer:]]</f>
        <v>0</v>
      </c>
      <c r="E201" s="186">
        <f>[1]!BasilRadata10[[#This Row],[1A. Bydelsnavn:]]</f>
        <v>0</v>
      </c>
      <c r="F201" s="186">
        <f>[1]!BasilRadata10[[#This Row],[1A. Fylkesnummer:]]</f>
        <v>0</v>
      </c>
      <c r="G201" s="186">
        <f>[1]!BasilRadata10[[#This Row],[1A. Fylkesnavn:]]</f>
        <v>0</v>
      </c>
      <c r="H201" s="187">
        <f>[1]!BasilRadata10[[#This Row],[1B. Barnehage:]]</f>
        <v>0</v>
      </c>
      <c r="I201" s="187">
        <f>[1]!BasilRadata10[[#This Row],[1B. Organisasjonsnummer:]]</f>
        <v>0</v>
      </c>
      <c r="J201" s="187">
        <f>[1]!BasilRadata10[[#This Row],[1C. Etablert drift(årstall):]]</f>
        <v>0</v>
      </c>
      <c r="K201" s="186">
        <f>[1]!BasilRadata10[[#This Row],[1D. Barnehagetype:]]</f>
        <v>0</v>
      </c>
      <c r="L201" s="187">
        <f>[1]!BasilRadata10[[#This Row],[2A. Barnehagens eier(Private eiere må fylle ut pkt.C):]]</f>
        <v>0</v>
      </c>
      <c r="M201" s="42">
        <f>[1]!BasilRadata10[[#This Row],[8E. Oppgi antall årsverk barnehagen har pensjonsforpliktelser for:]]</f>
        <v>0</v>
      </c>
      <c r="N201" s="11">
        <f>[1]!BasilRadata10[[#This Row],[HEQ
0-2]]</f>
        <v>0</v>
      </c>
      <c r="O201" s="11">
        <f>[1]!BasilRadata10[[#This Row],[HEQ
3-6]]</f>
        <v>0</v>
      </c>
    </row>
    <row r="202" spans="1:15" x14ac:dyDescent="0.25">
      <c r="A202" s="186">
        <f>[1]!BasilRadata10[[#This Row],[År]]</f>
        <v>0</v>
      </c>
      <c r="B202" s="187">
        <f>[1]!BasilRadata10[[#This Row],[1A. Kommunenr:]]</f>
        <v>0</v>
      </c>
      <c r="C202" s="186">
        <f>[1]!BasilRadata10[[#This Row],[1A. Kommune:]]</f>
        <v>0</v>
      </c>
      <c r="D202" s="186">
        <f>[1]!BasilRadata10[[#This Row],[1A. Bydelsnummer:]]</f>
        <v>0</v>
      </c>
      <c r="E202" s="186">
        <f>[1]!BasilRadata10[[#This Row],[1A. Bydelsnavn:]]</f>
        <v>0</v>
      </c>
      <c r="F202" s="186">
        <f>[1]!BasilRadata10[[#This Row],[1A. Fylkesnummer:]]</f>
        <v>0</v>
      </c>
      <c r="G202" s="186">
        <f>[1]!BasilRadata10[[#This Row],[1A. Fylkesnavn:]]</f>
        <v>0</v>
      </c>
      <c r="H202" s="187">
        <f>[1]!BasilRadata10[[#This Row],[1B. Barnehage:]]</f>
        <v>0</v>
      </c>
      <c r="I202" s="187">
        <f>[1]!BasilRadata10[[#This Row],[1B. Organisasjonsnummer:]]</f>
        <v>0</v>
      </c>
      <c r="J202" s="187">
        <f>[1]!BasilRadata10[[#This Row],[1C. Etablert drift(årstall):]]</f>
        <v>0</v>
      </c>
      <c r="K202" s="186">
        <f>[1]!BasilRadata10[[#This Row],[1D. Barnehagetype:]]</f>
        <v>0</v>
      </c>
      <c r="L202" s="187">
        <f>[1]!BasilRadata10[[#This Row],[2A. Barnehagens eier(Private eiere må fylle ut pkt.C):]]</f>
        <v>0</v>
      </c>
      <c r="M202" s="42">
        <f>[1]!BasilRadata10[[#This Row],[8E. Oppgi antall årsverk barnehagen har pensjonsforpliktelser for:]]</f>
        <v>0</v>
      </c>
      <c r="N202" s="11">
        <f>[1]!BasilRadata10[[#This Row],[HEQ
0-2]]</f>
        <v>0</v>
      </c>
      <c r="O202" s="11">
        <f>[1]!BasilRadata10[[#This Row],[HEQ
3-6]]</f>
        <v>0</v>
      </c>
    </row>
    <row r="203" spans="1:15" x14ac:dyDescent="0.25">
      <c r="A203" s="186">
        <f>[1]!BasilRadata10[[#This Row],[År]]</f>
        <v>0</v>
      </c>
      <c r="B203" s="187">
        <f>[1]!BasilRadata10[[#This Row],[1A. Kommunenr:]]</f>
        <v>0</v>
      </c>
      <c r="C203" s="186">
        <f>[1]!BasilRadata10[[#This Row],[1A. Kommune:]]</f>
        <v>0</v>
      </c>
      <c r="D203" s="186">
        <f>[1]!BasilRadata10[[#This Row],[1A. Bydelsnummer:]]</f>
        <v>0</v>
      </c>
      <c r="E203" s="186">
        <f>[1]!BasilRadata10[[#This Row],[1A. Bydelsnavn:]]</f>
        <v>0</v>
      </c>
      <c r="F203" s="186">
        <f>[1]!BasilRadata10[[#This Row],[1A. Fylkesnummer:]]</f>
        <v>0</v>
      </c>
      <c r="G203" s="186">
        <f>[1]!BasilRadata10[[#This Row],[1A. Fylkesnavn:]]</f>
        <v>0</v>
      </c>
      <c r="H203" s="187">
        <f>[1]!BasilRadata10[[#This Row],[1B. Barnehage:]]</f>
        <v>0</v>
      </c>
      <c r="I203" s="187">
        <f>[1]!BasilRadata10[[#This Row],[1B. Organisasjonsnummer:]]</f>
        <v>0</v>
      </c>
      <c r="J203" s="187">
        <f>[1]!BasilRadata10[[#This Row],[1C. Etablert drift(årstall):]]</f>
        <v>0</v>
      </c>
      <c r="K203" s="186">
        <f>[1]!BasilRadata10[[#This Row],[1D. Barnehagetype:]]</f>
        <v>0</v>
      </c>
      <c r="L203" s="187">
        <f>[1]!BasilRadata10[[#This Row],[2A. Barnehagens eier(Private eiere må fylle ut pkt.C):]]</f>
        <v>0</v>
      </c>
      <c r="M203" s="42">
        <f>[1]!BasilRadata10[[#This Row],[8E. Oppgi antall årsverk barnehagen har pensjonsforpliktelser for:]]</f>
        <v>0</v>
      </c>
      <c r="N203" s="11">
        <f>[1]!BasilRadata10[[#This Row],[HEQ
0-2]]</f>
        <v>0</v>
      </c>
      <c r="O203" s="11">
        <f>[1]!BasilRadata10[[#This Row],[HEQ
3-6]]</f>
        <v>0</v>
      </c>
    </row>
    <row r="204" spans="1:15" x14ac:dyDescent="0.25">
      <c r="A204" s="186">
        <f>[1]!BasilRadata10[[#This Row],[År]]</f>
        <v>0</v>
      </c>
      <c r="B204" s="187">
        <f>[1]!BasilRadata10[[#This Row],[1A. Kommunenr:]]</f>
        <v>0</v>
      </c>
      <c r="C204" s="186">
        <f>[1]!BasilRadata10[[#This Row],[1A. Kommune:]]</f>
        <v>0</v>
      </c>
      <c r="D204" s="186">
        <f>[1]!BasilRadata10[[#This Row],[1A. Bydelsnummer:]]</f>
        <v>0</v>
      </c>
      <c r="E204" s="186">
        <f>[1]!BasilRadata10[[#This Row],[1A. Bydelsnavn:]]</f>
        <v>0</v>
      </c>
      <c r="F204" s="186">
        <f>[1]!BasilRadata10[[#This Row],[1A. Fylkesnummer:]]</f>
        <v>0</v>
      </c>
      <c r="G204" s="186">
        <f>[1]!BasilRadata10[[#This Row],[1A. Fylkesnavn:]]</f>
        <v>0</v>
      </c>
      <c r="H204" s="187">
        <f>[1]!BasilRadata10[[#This Row],[1B. Barnehage:]]</f>
        <v>0</v>
      </c>
      <c r="I204" s="187">
        <f>[1]!BasilRadata10[[#This Row],[1B. Organisasjonsnummer:]]</f>
        <v>0</v>
      </c>
      <c r="J204" s="187">
        <f>[1]!BasilRadata10[[#This Row],[1C. Etablert drift(årstall):]]</f>
        <v>0</v>
      </c>
      <c r="K204" s="186">
        <f>[1]!BasilRadata10[[#This Row],[1D. Barnehagetype:]]</f>
        <v>0</v>
      </c>
      <c r="L204" s="187">
        <f>[1]!BasilRadata10[[#This Row],[2A. Barnehagens eier(Private eiere må fylle ut pkt.C):]]</f>
        <v>0</v>
      </c>
      <c r="M204" s="42">
        <f>[1]!BasilRadata10[[#This Row],[8E. Oppgi antall årsverk barnehagen har pensjonsforpliktelser for:]]</f>
        <v>0</v>
      </c>
      <c r="N204" s="11">
        <f>[1]!BasilRadata10[[#This Row],[HEQ
0-2]]</f>
        <v>0</v>
      </c>
      <c r="O204" s="11">
        <f>[1]!BasilRadata10[[#This Row],[HEQ
3-6]]</f>
        <v>0</v>
      </c>
    </row>
    <row r="205" spans="1:15" x14ac:dyDescent="0.25">
      <c r="A205" s="186">
        <f>[1]!BasilRadata10[[#This Row],[År]]</f>
        <v>0</v>
      </c>
      <c r="B205" s="187">
        <f>[1]!BasilRadata10[[#This Row],[1A. Kommunenr:]]</f>
        <v>0</v>
      </c>
      <c r="C205" s="186">
        <f>[1]!BasilRadata10[[#This Row],[1A. Kommune:]]</f>
        <v>0</v>
      </c>
      <c r="D205" s="186">
        <f>[1]!BasilRadata10[[#This Row],[1A. Bydelsnummer:]]</f>
        <v>0</v>
      </c>
      <c r="E205" s="186">
        <f>[1]!BasilRadata10[[#This Row],[1A. Bydelsnavn:]]</f>
        <v>0</v>
      </c>
      <c r="F205" s="186">
        <f>[1]!BasilRadata10[[#This Row],[1A. Fylkesnummer:]]</f>
        <v>0</v>
      </c>
      <c r="G205" s="186">
        <f>[1]!BasilRadata10[[#This Row],[1A. Fylkesnavn:]]</f>
        <v>0</v>
      </c>
      <c r="H205" s="187">
        <f>[1]!BasilRadata10[[#This Row],[1B. Barnehage:]]</f>
        <v>0</v>
      </c>
      <c r="I205" s="187">
        <f>[1]!BasilRadata10[[#This Row],[1B. Organisasjonsnummer:]]</f>
        <v>0</v>
      </c>
      <c r="J205" s="187">
        <f>[1]!BasilRadata10[[#This Row],[1C. Etablert drift(årstall):]]</f>
        <v>0</v>
      </c>
      <c r="K205" s="186">
        <f>[1]!BasilRadata10[[#This Row],[1D. Barnehagetype:]]</f>
        <v>0</v>
      </c>
      <c r="L205" s="187">
        <f>[1]!BasilRadata10[[#This Row],[2A. Barnehagens eier(Private eiere må fylle ut pkt.C):]]</f>
        <v>0</v>
      </c>
      <c r="M205" s="42">
        <f>[1]!BasilRadata10[[#This Row],[8E. Oppgi antall årsverk barnehagen har pensjonsforpliktelser for:]]</f>
        <v>0</v>
      </c>
      <c r="N205" s="11">
        <f>[1]!BasilRadata10[[#This Row],[HEQ
0-2]]</f>
        <v>0</v>
      </c>
      <c r="O205" s="11">
        <f>[1]!BasilRadata10[[#This Row],[HEQ
3-6]]</f>
        <v>0</v>
      </c>
    </row>
    <row r="206" spans="1:15" x14ac:dyDescent="0.25">
      <c r="A206" s="186">
        <f>[1]!BasilRadata10[[#This Row],[År]]</f>
        <v>0</v>
      </c>
      <c r="B206" s="187">
        <f>[1]!BasilRadata10[[#This Row],[1A. Kommunenr:]]</f>
        <v>0</v>
      </c>
      <c r="C206" s="186">
        <f>[1]!BasilRadata10[[#This Row],[1A. Kommune:]]</f>
        <v>0</v>
      </c>
      <c r="D206" s="186">
        <f>[1]!BasilRadata10[[#This Row],[1A. Bydelsnummer:]]</f>
        <v>0</v>
      </c>
      <c r="E206" s="186">
        <f>[1]!BasilRadata10[[#This Row],[1A. Bydelsnavn:]]</f>
        <v>0</v>
      </c>
      <c r="F206" s="186">
        <f>[1]!BasilRadata10[[#This Row],[1A. Fylkesnummer:]]</f>
        <v>0</v>
      </c>
      <c r="G206" s="186">
        <f>[1]!BasilRadata10[[#This Row],[1A. Fylkesnavn:]]</f>
        <v>0</v>
      </c>
      <c r="H206" s="187">
        <f>[1]!BasilRadata10[[#This Row],[1B. Barnehage:]]</f>
        <v>0</v>
      </c>
      <c r="I206" s="187">
        <f>[1]!BasilRadata10[[#This Row],[1B. Organisasjonsnummer:]]</f>
        <v>0</v>
      </c>
      <c r="J206" s="187">
        <f>[1]!BasilRadata10[[#This Row],[1C. Etablert drift(årstall):]]</f>
        <v>0</v>
      </c>
      <c r="K206" s="186">
        <f>[1]!BasilRadata10[[#This Row],[1D. Barnehagetype:]]</f>
        <v>0</v>
      </c>
      <c r="L206" s="187">
        <f>[1]!BasilRadata10[[#This Row],[2A. Barnehagens eier(Private eiere må fylle ut pkt.C):]]</f>
        <v>0</v>
      </c>
      <c r="M206" s="42">
        <f>[1]!BasilRadata10[[#This Row],[8E. Oppgi antall årsverk barnehagen har pensjonsforpliktelser for:]]</f>
        <v>0</v>
      </c>
      <c r="N206" s="11">
        <f>[1]!BasilRadata10[[#This Row],[HEQ
0-2]]</f>
        <v>0</v>
      </c>
      <c r="O206" s="11">
        <f>[1]!BasilRadata10[[#This Row],[HEQ
3-6]]</f>
        <v>0</v>
      </c>
    </row>
    <row r="207" spans="1:15" x14ac:dyDescent="0.25">
      <c r="A207" s="186">
        <f>[1]!BasilRadata10[[#This Row],[År]]</f>
        <v>0</v>
      </c>
      <c r="B207" s="187">
        <f>[1]!BasilRadata10[[#This Row],[1A. Kommunenr:]]</f>
        <v>0</v>
      </c>
      <c r="C207" s="186">
        <f>[1]!BasilRadata10[[#This Row],[1A. Kommune:]]</f>
        <v>0</v>
      </c>
      <c r="D207" s="186">
        <f>[1]!BasilRadata10[[#This Row],[1A. Bydelsnummer:]]</f>
        <v>0</v>
      </c>
      <c r="E207" s="186">
        <f>[1]!BasilRadata10[[#This Row],[1A. Bydelsnavn:]]</f>
        <v>0</v>
      </c>
      <c r="F207" s="186">
        <f>[1]!BasilRadata10[[#This Row],[1A. Fylkesnummer:]]</f>
        <v>0</v>
      </c>
      <c r="G207" s="186">
        <f>[1]!BasilRadata10[[#This Row],[1A. Fylkesnavn:]]</f>
        <v>0</v>
      </c>
      <c r="H207" s="187">
        <f>[1]!BasilRadata10[[#This Row],[1B. Barnehage:]]</f>
        <v>0</v>
      </c>
      <c r="I207" s="187">
        <f>[1]!BasilRadata10[[#This Row],[1B. Organisasjonsnummer:]]</f>
        <v>0</v>
      </c>
      <c r="J207" s="187">
        <f>[1]!BasilRadata10[[#This Row],[1C. Etablert drift(årstall):]]</f>
        <v>0</v>
      </c>
      <c r="K207" s="186">
        <f>[1]!BasilRadata10[[#This Row],[1D. Barnehagetype:]]</f>
        <v>0</v>
      </c>
      <c r="L207" s="187">
        <f>[1]!BasilRadata10[[#This Row],[2A. Barnehagens eier(Private eiere må fylle ut pkt.C):]]</f>
        <v>0</v>
      </c>
      <c r="M207" s="42">
        <f>[1]!BasilRadata10[[#This Row],[8E. Oppgi antall årsverk barnehagen har pensjonsforpliktelser for:]]</f>
        <v>0</v>
      </c>
      <c r="N207" s="11">
        <f>[1]!BasilRadata10[[#This Row],[HEQ
0-2]]</f>
        <v>0</v>
      </c>
      <c r="O207" s="11">
        <f>[1]!BasilRadata10[[#This Row],[HEQ
3-6]]</f>
        <v>0</v>
      </c>
    </row>
    <row r="208" spans="1:15" x14ac:dyDescent="0.25">
      <c r="A208" s="186">
        <f>[1]!BasilRadata10[[#This Row],[År]]</f>
        <v>0</v>
      </c>
      <c r="B208" s="187">
        <f>[1]!BasilRadata10[[#This Row],[1A. Kommunenr:]]</f>
        <v>0</v>
      </c>
      <c r="C208" s="186">
        <f>[1]!BasilRadata10[[#This Row],[1A. Kommune:]]</f>
        <v>0</v>
      </c>
      <c r="D208" s="186">
        <f>[1]!BasilRadata10[[#This Row],[1A. Bydelsnummer:]]</f>
        <v>0</v>
      </c>
      <c r="E208" s="186">
        <f>[1]!BasilRadata10[[#This Row],[1A. Bydelsnavn:]]</f>
        <v>0</v>
      </c>
      <c r="F208" s="186">
        <f>[1]!BasilRadata10[[#This Row],[1A. Fylkesnummer:]]</f>
        <v>0</v>
      </c>
      <c r="G208" s="186">
        <f>[1]!BasilRadata10[[#This Row],[1A. Fylkesnavn:]]</f>
        <v>0</v>
      </c>
      <c r="H208" s="187">
        <f>[1]!BasilRadata10[[#This Row],[1B. Barnehage:]]</f>
        <v>0</v>
      </c>
      <c r="I208" s="187">
        <f>[1]!BasilRadata10[[#This Row],[1B. Organisasjonsnummer:]]</f>
        <v>0</v>
      </c>
      <c r="J208" s="187">
        <f>[1]!BasilRadata10[[#This Row],[1C. Etablert drift(årstall):]]</f>
        <v>0</v>
      </c>
      <c r="K208" s="186">
        <f>[1]!BasilRadata10[[#This Row],[1D. Barnehagetype:]]</f>
        <v>0</v>
      </c>
      <c r="L208" s="187">
        <f>[1]!BasilRadata10[[#This Row],[2A. Barnehagens eier(Private eiere må fylle ut pkt.C):]]</f>
        <v>0</v>
      </c>
      <c r="M208" s="42">
        <f>[1]!BasilRadata10[[#This Row],[8E. Oppgi antall årsverk barnehagen har pensjonsforpliktelser for:]]</f>
        <v>0</v>
      </c>
      <c r="N208" s="11">
        <f>[1]!BasilRadata10[[#This Row],[HEQ
0-2]]</f>
        <v>0</v>
      </c>
      <c r="O208" s="11">
        <f>[1]!BasilRadata10[[#This Row],[HEQ
3-6]]</f>
        <v>0</v>
      </c>
    </row>
    <row r="209" spans="1:15" x14ac:dyDescent="0.25">
      <c r="A209" s="186">
        <f>[1]!BasilRadata10[[#This Row],[År]]</f>
        <v>0</v>
      </c>
      <c r="B209" s="187">
        <f>[1]!BasilRadata10[[#This Row],[1A. Kommunenr:]]</f>
        <v>0</v>
      </c>
      <c r="C209" s="186">
        <f>[1]!BasilRadata10[[#This Row],[1A. Kommune:]]</f>
        <v>0</v>
      </c>
      <c r="D209" s="186">
        <f>[1]!BasilRadata10[[#This Row],[1A. Bydelsnummer:]]</f>
        <v>0</v>
      </c>
      <c r="E209" s="186">
        <f>[1]!BasilRadata10[[#This Row],[1A. Bydelsnavn:]]</f>
        <v>0</v>
      </c>
      <c r="F209" s="186">
        <f>[1]!BasilRadata10[[#This Row],[1A. Fylkesnummer:]]</f>
        <v>0</v>
      </c>
      <c r="G209" s="186">
        <f>[1]!BasilRadata10[[#This Row],[1A. Fylkesnavn:]]</f>
        <v>0</v>
      </c>
      <c r="H209" s="187">
        <f>[1]!BasilRadata10[[#This Row],[1B. Barnehage:]]</f>
        <v>0</v>
      </c>
      <c r="I209" s="187">
        <f>[1]!BasilRadata10[[#This Row],[1B. Organisasjonsnummer:]]</f>
        <v>0</v>
      </c>
      <c r="J209" s="187">
        <f>[1]!BasilRadata10[[#This Row],[1C. Etablert drift(årstall):]]</f>
        <v>0</v>
      </c>
      <c r="K209" s="186">
        <f>[1]!BasilRadata10[[#This Row],[1D. Barnehagetype:]]</f>
        <v>0</v>
      </c>
      <c r="L209" s="187">
        <f>[1]!BasilRadata10[[#This Row],[2A. Barnehagens eier(Private eiere må fylle ut pkt.C):]]</f>
        <v>0</v>
      </c>
      <c r="M209" s="42">
        <f>[1]!BasilRadata10[[#This Row],[8E. Oppgi antall årsverk barnehagen har pensjonsforpliktelser for:]]</f>
        <v>0</v>
      </c>
      <c r="N209" s="11">
        <f>[1]!BasilRadata10[[#This Row],[HEQ
0-2]]</f>
        <v>0</v>
      </c>
      <c r="O209" s="11">
        <f>[1]!BasilRadata10[[#This Row],[HEQ
3-6]]</f>
        <v>0</v>
      </c>
    </row>
    <row r="210" spans="1:15" x14ac:dyDescent="0.25">
      <c r="A210" s="186">
        <f>[1]!BasilRadata10[[#This Row],[År]]</f>
        <v>0</v>
      </c>
      <c r="B210" s="187">
        <f>[1]!BasilRadata10[[#This Row],[1A. Kommunenr:]]</f>
        <v>0</v>
      </c>
      <c r="C210" s="186">
        <f>[1]!BasilRadata10[[#This Row],[1A. Kommune:]]</f>
        <v>0</v>
      </c>
      <c r="D210" s="186">
        <f>[1]!BasilRadata10[[#This Row],[1A. Bydelsnummer:]]</f>
        <v>0</v>
      </c>
      <c r="E210" s="186">
        <f>[1]!BasilRadata10[[#This Row],[1A. Bydelsnavn:]]</f>
        <v>0</v>
      </c>
      <c r="F210" s="186">
        <f>[1]!BasilRadata10[[#This Row],[1A. Fylkesnummer:]]</f>
        <v>0</v>
      </c>
      <c r="G210" s="186">
        <f>[1]!BasilRadata10[[#This Row],[1A. Fylkesnavn:]]</f>
        <v>0</v>
      </c>
      <c r="H210" s="187">
        <f>[1]!BasilRadata10[[#This Row],[1B. Barnehage:]]</f>
        <v>0</v>
      </c>
      <c r="I210" s="187">
        <f>[1]!BasilRadata10[[#This Row],[1B. Organisasjonsnummer:]]</f>
        <v>0</v>
      </c>
      <c r="J210" s="187">
        <f>[1]!BasilRadata10[[#This Row],[1C. Etablert drift(årstall):]]</f>
        <v>0</v>
      </c>
      <c r="K210" s="186">
        <f>[1]!BasilRadata10[[#This Row],[1D. Barnehagetype:]]</f>
        <v>0</v>
      </c>
      <c r="L210" s="187">
        <f>[1]!BasilRadata10[[#This Row],[2A. Barnehagens eier(Private eiere må fylle ut pkt.C):]]</f>
        <v>0</v>
      </c>
      <c r="M210" s="42">
        <f>[1]!BasilRadata10[[#This Row],[8E. Oppgi antall årsverk barnehagen har pensjonsforpliktelser for:]]</f>
        <v>0</v>
      </c>
      <c r="N210" s="11">
        <f>[1]!BasilRadata10[[#This Row],[HEQ
0-2]]</f>
        <v>0</v>
      </c>
      <c r="O210" s="11">
        <f>[1]!BasilRadata10[[#This Row],[HEQ
3-6]]</f>
        <v>0</v>
      </c>
    </row>
    <row r="211" spans="1:15" x14ac:dyDescent="0.25">
      <c r="A211" s="186">
        <f>[1]!BasilRadata10[[#This Row],[År]]</f>
        <v>0</v>
      </c>
      <c r="B211" s="187">
        <f>[1]!BasilRadata10[[#This Row],[1A. Kommunenr:]]</f>
        <v>0</v>
      </c>
      <c r="C211" s="186">
        <f>[1]!BasilRadata10[[#This Row],[1A. Kommune:]]</f>
        <v>0</v>
      </c>
      <c r="D211" s="186">
        <f>[1]!BasilRadata10[[#This Row],[1A. Bydelsnummer:]]</f>
        <v>0</v>
      </c>
      <c r="E211" s="186">
        <f>[1]!BasilRadata10[[#This Row],[1A. Bydelsnavn:]]</f>
        <v>0</v>
      </c>
      <c r="F211" s="186">
        <f>[1]!BasilRadata10[[#This Row],[1A. Fylkesnummer:]]</f>
        <v>0</v>
      </c>
      <c r="G211" s="186">
        <f>[1]!BasilRadata10[[#This Row],[1A. Fylkesnavn:]]</f>
        <v>0</v>
      </c>
      <c r="H211" s="187">
        <f>[1]!BasilRadata10[[#This Row],[1B. Barnehage:]]</f>
        <v>0</v>
      </c>
      <c r="I211" s="187">
        <f>[1]!BasilRadata10[[#This Row],[1B. Organisasjonsnummer:]]</f>
        <v>0</v>
      </c>
      <c r="J211" s="187">
        <f>[1]!BasilRadata10[[#This Row],[1C. Etablert drift(årstall):]]</f>
        <v>0</v>
      </c>
      <c r="K211" s="186">
        <f>[1]!BasilRadata10[[#This Row],[1D. Barnehagetype:]]</f>
        <v>0</v>
      </c>
      <c r="L211" s="187">
        <f>[1]!BasilRadata10[[#This Row],[2A. Barnehagens eier(Private eiere må fylle ut pkt.C):]]</f>
        <v>0</v>
      </c>
      <c r="M211" s="42">
        <f>[1]!BasilRadata10[[#This Row],[8E. Oppgi antall årsverk barnehagen har pensjonsforpliktelser for:]]</f>
        <v>0</v>
      </c>
      <c r="N211" s="11">
        <f>[1]!BasilRadata10[[#This Row],[HEQ
0-2]]</f>
        <v>0</v>
      </c>
      <c r="O211" s="11">
        <f>[1]!BasilRadata10[[#This Row],[HEQ
3-6]]</f>
        <v>0</v>
      </c>
    </row>
    <row r="212" spans="1:15" x14ac:dyDescent="0.25">
      <c r="A212" s="186">
        <f>[1]!BasilRadata10[[#This Row],[År]]</f>
        <v>0</v>
      </c>
      <c r="B212" s="187">
        <f>[1]!BasilRadata10[[#This Row],[1A. Kommunenr:]]</f>
        <v>0</v>
      </c>
      <c r="C212" s="186">
        <f>[1]!BasilRadata10[[#This Row],[1A. Kommune:]]</f>
        <v>0</v>
      </c>
      <c r="D212" s="186">
        <f>[1]!BasilRadata10[[#This Row],[1A. Bydelsnummer:]]</f>
        <v>0</v>
      </c>
      <c r="E212" s="186">
        <f>[1]!BasilRadata10[[#This Row],[1A. Bydelsnavn:]]</f>
        <v>0</v>
      </c>
      <c r="F212" s="186">
        <f>[1]!BasilRadata10[[#This Row],[1A. Fylkesnummer:]]</f>
        <v>0</v>
      </c>
      <c r="G212" s="186">
        <f>[1]!BasilRadata10[[#This Row],[1A. Fylkesnavn:]]</f>
        <v>0</v>
      </c>
      <c r="H212" s="187">
        <f>[1]!BasilRadata10[[#This Row],[1B. Barnehage:]]</f>
        <v>0</v>
      </c>
      <c r="I212" s="187">
        <f>[1]!BasilRadata10[[#This Row],[1B. Organisasjonsnummer:]]</f>
        <v>0</v>
      </c>
      <c r="J212" s="187">
        <f>[1]!BasilRadata10[[#This Row],[1C. Etablert drift(årstall):]]</f>
        <v>0</v>
      </c>
      <c r="K212" s="186">
        <f>[1]!BasilRadata10[[#This Row],[1D. Barnehagetype:]]</f>
        <v>0</v>
      </c>
      <c r="L212" s="187">
        <f>[1]!BasilRadata10[[#This Row],[2A. Barnehagens eier(Private eiere må fylle ut pkt.C):]]</f>
        <v>0</v>
      </c>
      <c r="M212" s="42">
        <f>[1]!BasilRadata10[[#This Row],[8E. Oppgi antall årsverk barnehagen har pensjonsforpliktelser for:]]</f>
        <v>0</v>
      </c>
      <c r="N212" s="11">
        <f>[1]!BasilRadata10[[#This Row],[HEQ
0-2]]</f>
        <v>0</v>
      </c>
      <c r="O212" s="11">
        <f>[1]!BasilRadata10[[#This Row],[HEQ
3-6]]</f>
        <v>0</v>
      </c>
    </row>
    <row r="213" spans="1:15" x14ac:dyDescent="0.25">
      <c r="A213" s="186">
        <f>[1]!BasilRadata10[[#This Row],[År]]</f>
        <v>0</v>
      </c>
      <c r="B213" s="187">
        <f>[1]!BasilRadata10[[#This Row],[1A. Kommunenr:]]</f>
        <v>0</v>
      </c>
      <c r="C213" s="186">
        <f>[1]!BasilRadata10[[#This Row],[1A. Kommune:]]</f>
        <v>0</v>
      </c>
      <c r="D213" s="186">
        <f>[1]!BasilRadata10[[#This Row],[1A. Bydelsnummer:]]</f>
        <v>0</v>
      </c>
      <c r="E213" s="186">
        <f>[1]!BasilRadata10[[#This Row],[1A. Bydelsnavn:]]</f>
        <v>0</v>
      </c>
      <c r="F213" s="186">
        <f>[1]!BasilRadata10[[#This Row],[1A. Fylkesnummer:]]</f>
        <v>0</v>
      </c>
      <c r="G213" s="186">
        <f>[1]!BasilRadata10[[#This Row],[1A. Fylkesnavn:]]</f>
        <v>0</v>
      </c>
      <c r="H213" s="187">
        <f>[1]!BasilRadata10[[#This Row],[1B. Barnehage:]]</f>
        <v>0</v>
      </c>
      <c r="I213" s="187">
        <f>[1]!BasilRadata10[[#This Row],[1B. Organisasjonsnummer:]]</f>
        <v>0</v>
      </c>
      <c r="J213" s="187">
        <f>[1]!BasilRadata10[[#This Row],[1C. Etablert drift(årstall):]]</f>
        <v>0</v>
      </c>
      <c r="K213" s="186">
        <f>[1]!BasilRadata10[[#This Row],[1D. Barnehagetype:]]</f>
        <v>0</v>
      </c>
      <c r="L213" s="187">
        <f>[1]!BasilRadata10[[#This Row],[2A. Barnehagens eier(Private eiere må fylle ut pkt.C):]]</f>
        <v>0</v>
      </c>
      <c r="M213" s="42">
        <f>[1]!BasilRadata10[[#This Row],[8E. Oppgi antall årsverk barnehagen har pensjonsforpliktelser for:]]</f>
        <v>0</v>
      </c>
      <c r="N213" s="11">
        <f>[1]!BasilRadata10[[#This Row],[HEQ
0-2]]</f>
        <v>0</v>
      </c>
      <c r="O213" s="11">
        <f>[1]!BasilRadata10[[#This Row],[HEQ
3-6]]</f>
        <v>0</v>
      </c>
    </row>
    <row r="214" spans="1:15" x14ac:dyDescent="0.25">
      <c r="A214" s="186">
        <f>[1]!BasilRadata10[[#This Row],[År]]</f>
        <v>0</v>
      </c>
      <c r="B214" s="187">
        <f>[1]!BasilRadata10[[#This Row],[1A. Kommunenr:]]</f>
        <v>0</v>
      </c>
      <c r="C214" s="186">
        <f>[1]!BasilRadata10[[#This Row],[1A. Kommune:]]</f>
        <v>0</v>
      </c>
      <c r="D214" s="186">
        <f>[1]!BasilRadata10[[#This Row],[1A. Bydelsnummer:]]</f>
        <v>0</v>
      </c>
      <c r="E214" s="186">
        <f>[1]!BasilRadata10[[#This Row],[1A. Bydelsnavn:]]</f>
        <v>0</v>
      </c>
      <c r="F214" s="186">
        <f>[1]!BasilRadata10[[#This Row],[1A. Fylkesnummer:]]</f>
        <v>0</v>
      </c>
      <c r="G214" s="186">
        <f>[1]!BasilRadata10[[#This Row],[1A. Fylkesnavn:]]</f>
        <v>0</v>
      </c>
      <c r="H214" s="187">
        <f>[1]!BasilRadata10[[#This Row],[1B. Barnehage:]]</f>
        <v>0</v>
      </c>
      <c r="I214" s="187">
        <f>[1]!BasilRadata10[[#This Row],[1B. Organisasjonsnummer:]]</f>
        <v>0</v>
      </c>
      <c r="J214" s="187">
        <f>[1]!BasilRadata10[[#This Row],[1C. Etablert drift(årstall):]]</f>
        <v>0</v>
      </c>
      <c r="K214" s="186">
        <f>[1]!BasilRadata10[[#This Row],[1D. Barnehagetype:]]</f>
        <v>0</v>
      </c>
      <c r="L214" s="187">
        <f>[1]!BasilRadata10[[#This Row],[2A. Barnehagens eier(Private eiere må fylle ut pkt.C):]]</f>
        <v>0</v>
      </c>
      <c r="M214" s="42">
        <f>[1]!BasilRadata10[[#This Row],[8E. Oppgi antall årsverk barnehagen har pensjonsforpliktelser for:]]</f>
        <v>0</v>
      </c>
      <c r="N214" s="11">
        <f>[1]!BasilRadata10[[#This Row],[HEQ
0-2]]</f>
        <v>0</v>
      </c>
      <c r="O214" s="11">
        <f>[1]!BasilRadata10[[#This Row],[HEQ
3-6]]</f>
        <v>0</v>
      </c>
    </row>
    <row r="215" spans="1:15" x14ac:dyDescent="0.25">
      <c r="A215" s="186">
        <f>[1]!BasilRadata10[[#This Row],[År]]</f>
        <v>0</v>
      </c>
      <c r="B215" s="187">
        <f>[1]!BasilRadata10[[#This Row],[1A. Kommunenr:]]</f>
        <v>0</v>
      </c>
      <c r="C215" s="186">
        <f>[1]!BasilRadata10[[#This Row],[1A. Kommune:]]</f>
        <v>0</v>
      </c>
      <c r="D215" s="186">
        <f>[1]!BasilRadata10[[#This Row],[1A. Bydelsnummer:]]</f>
        <v>0</v>
      </c>
      <c r="E215" s="186">
        <f>[1]!BasilRadata10[[#This Row],[1A. Bydelsnavn:]]</f>
        <v>0</v>
      </c>
      <c r="F215" s="186">
        <f>[1]!BasilRadata10[[#This Row],[1A. Fylkesnummer:]]</f>
        <v>0</v>
      </c>
      <c r="G215" s="186">
        <f>[1]!BasilRadata10[[#This Row],[1A. Fylkesnavn:]]</f>
        <v>0</v>
      </c>
      <c r="H215" s="187">
        <f>[1]!BasilRadata10[[#This Row],[1B. Barnehage:]]</f>
        <v>0</v>
      </c>
      <c r="I215" s="187">
        <f>[1]!BasilRadata10[[#This Row],[1B. Organisasjonsnummer:]]</f>
        <v>0</v>
      </c>
      <c r="J215" s="187">
        <f>[1]!BasilRadata10[[#This Row],[1C. Etablert drift(årstall):]]</f>
        <v>0</v>
      </c>
      <c r="K215" s="186">
        <f>[1]!BasilRadata10[[#This Row],[1D. Barnehagetype:]]</f>
        <v>0</v>
      </c>
      <c r="L215" s="187">
        <f>[1]!BasilRadata10[[#This Row],[2A. Barnehagens eier(Private eiere må fylle ut pkt.C):]]</f>
        <v>0</v>
      </c>
      <c r="M215" s="42">
        <f>[1]!BasilRadata10[[#This Row],[8E. Oppgi antall årsverk barnehagen har pensjonsforpliktelser for:]]</f>
        <v>0</v>
      </c>
      <c r="N215" s="11">
        <f>[1]!BasilRadata10[[#This Row],[HEQ
0-2]]</f>
        <v>0</v>
      </c>
      <c r="O215" s="11">
        <f>[1]!BasilRadata10[[#This Row],[HEQ
3-6]]</f>
        <v>0</v>
      </c>
    </row>
    <row r="216" spans="1:15" x14ac:dyDescent="0.25">
      <c r="A216" s="186">
        <f>[1]!BasilRadata10[[#This Row],[År]]</f>
        <v>0</v>
      </c>
      <c r="B216" s="187">
        <f>[1]!BasilRadata10[[#This Row],[1A. Kommunenr:]]</f>
        <v>0</v>
      </c>
      <c r="C216" s="186">
        <f>[1]!BasilRadata10[[#This Row],[1A. Kommune:]]</f>
        <v>0</v>
      </c>
      <c r="D216" s="186">
        <f>[1]!BasilRadata10[[#This Row],[1A. Bydelsnummer:]]</f>
        <v>0</v>
      </c>
      <c r="E216" s="186">
        <f>[1]!BasilRadata10[[#This Row],[1A. Bydelsnavn:]]</f>
        <v>0</v>
      </c>
      <c r="F216" s="186">
        <f>[1]!BasilRadata10[[#This Row],[1A. Fylkesnummer:]]</f>
        <v>0</v>
      </c>
      <c r="G216" s="186">
        <f>[1]!BasilRadata10[[#This Row],[1A. Fylkesnavn:]]</f>
        <v>0</v>
      </c>
      <c r="H216" s="187">
        <f>[1]!BasilRadata10[[#This Row],[1B. Barnehage:]]</f>
        <v>0</v>
      </c>
      <c r="I216" s="187">
        <f>[1]!BasilRadata10[[#This Row],[1B. Organisasjonsnummer:]]</f>
        <v>0</v>
      </c>
      <c r="J216" s="187">
        <f>[1]!BasilRadata10[[#This Row],[1C. Etablert drift(årstall):]]</f>
        <v>0</v>
      </c>
      <c r="K216" s="186">
        <f>[1]!BasilRadata10[[#This Row],[1D. Barnehagetype:]]</f>
        <v>0</v>
      </c>
      <c r="L216" s="187">
        <f>[1]!BasilRadata10[[#This Row],[2A. Barnehagens eier(Private eiere må fylle ut pkt.C):]]</f>
        <v>0</v>
      </c>
      <c r="M216" s="42">
        <f>[1]!BasilRadata10[[#This Row],[8E. Oppgi antall årsverk barnehagen har pensjonsforpliktelser for:]]</f>
        <v>0</v>
      </c>
      <c r="N216" s="11">
        <f>[1]!BasilRadata10[[#This Row],[HEQ
0-2]]</f>
        <v>0</v>
      </c>
      <c r="O216" s="11">
        <f>[1]!BasilRadata10[[#This Row],[HEQ
3-6]]</f>
        <v>0</v>
      </c>
    </row>
    <row r="217" spans="1:15" x14ac:dyDescent="0.25">
      <c r="A217" s="186">
        <f>[1]!BasilRadata10[[#This Row],[År]]</f>
        <v>0</v>
      </c>
      <c r="B217" s="187">
        <f>[1]!BasilRadata10[[#This Row],[1A. Kommunenr:]]</f>
        <v>0</v>
      </c>
      <c r="C217" s="186">
        <f>[1]!BasilRadata10[[#This Row],[1A. Kommune:]]</f>
        <v>0</v>
      </c>
      <c r="D217" s="186">
        <f>[1]!BasilRadata10[[#This Row],[1A. Bydelsnummer:]]</f>
        <v>0</v>
      </c>
      <c r="E217" s="186">
        <f>[1]!BasilRadata10[[#This Row],[1A. Bydelsnavn:]]</f>
        <v>0</v>
      </c>
      <c r="F217" s="186">
        <f>[1]!BasilRadata10[[#This Row],[1A. Fylkesnummer:]]</f>
        <v>0</v>
      </c>
      <c r="G217" s="186">
        <f>[1]!BasilRadata10[[#This Row],[1A. Fylkesnavn:]]</f>
        <v>0</v>
      </c>
      <c r="H217" s="187">
        <f>[1]!BasilRadata10[[#This Row],[1B. Barnehage:]]</f>
        <v>0</v>
      </c>
      <c r="I217" s="187">
        <f>[1]!BasilRadata10[[#This Row],[1B. Organisasjonsnummer:]]</f>
        <v>0</v>
      </c>
      <c r="J217" s="187">
        <f>[1]!BasilRadata10[[#This Row],[1C. Etablert drift(årstall):]]</f>
        <v>0</v>
      </c>
      <c r="K217" s="186">
        <f>[1]!BasilRadata10[[#This Row],[1D. Barnehagetype:]]</f>
        <v>0</v>
      </c>
      <c r="L217" s="187">
        <f>[1]!BasilRadata10[[#This Row],[2A. Barnehagens eier(Private eiere må fylle ut pkt.C):]]</f>
        <v>0</v>
      </c>
      <c r="M217" s="42">
        <f>[1]!BasilRadata10[[#This Row],[8E. Oppgi antall årsverk barnehagen har pensjonsforpliktelser for:]]</f>
        <v>0</v>
      </c>
      <c r="N217" s="11">
        <f>[1]!BasilRadata10[[#This Row],[HEQ
0-2]]</f>
        <v>0</v>
      </c>
      <c r="O217" s="11">
        <f>[1]!BasilRadata10[[#This Row],[HEQ
3-6]]</f>
        <v>0</v>
      </c>
    </row>
    <row r="218" spans="1:15" x14ac:dyDescent="0.25">
      <c r="A218" s="186">
        <f>[1]!BasilRadata10[[#This Row],[År]]</f>
        <v>0</v>
      </c>
      <c r="B218" s="187">
        <f>[1]!BasilRadata10[[#This Row],[1A. Kommunenr:]]</f>
        <v>0</v>
      </c>
      <c r="C218" s="186">
        <f>[1]!BasilRadata10[[#This Row],[1A. Kommune:]]</f>
        <v>0</v>
      </c>
      <c r="D218" s="186">
        <f>[1]!BasilRadata10[[#This Row],[1A. Bydelsnummer:]]</f>
        <v>0</v>
      </c>
      <c r="E218" s="186">
        <f>[1]!BasilRadata10[[#This Row],[1A. Bydelsnavn:]]</f>
        <v>0</v>
      </c>
      <c r="F218" s="186">
        <f>[1]!BasilRadata10[[#This Row],[1A. Fylkesnummer:]]</f>
        <v>0</v>
      </c>
      <c r="G218" s="186">
        <f>[1]!BasilRadata10[[#This Row],[1A. Fylkesnavn:]]</f>
        <v>0</v>
      </c>
      <c r="H218" s="187">
        <f>[1]!BasilRadata10[[#This Row],[1B. Barnehage:]]</f>
        <v>0</v>
      </c>
      <c r="I218" s="187">
        <f>[1]!BasilRadata10[[#This Row],[1B. Organisasjonsnummer:]]</f>
        <v>0</v>
      </c>
      <c r="J218" s="187">
        <f>[1]!BasilRadata10[[#This Row],[1C. Etablert drift(årstall):]]</f>
        <v>0</v>
      </c>
      <c r="K218" s="186">
        <f>[1]!BasilRadata10[[#This Row],[1D. Barnehagetype:]]</f>
        <v>0</v>
      </c>
      <c r="L218" s="187">
        <f>[1]!BasilRadata10[[#This Row],[2A. Barnehagens eier(Private eiere må fylle ut pkt.C):]]</f>
        <v>0</v>
      </c>
      <c r="M218" s="42">
        <f>[1]!BasilRadata10[[#This Row],[8E. Oppgi antall årsverk barnehagen har pensjonsforpliktelser for:]]</f>
        <v>0</v>
      </c>
      <c r="N218" s="11">
        <f>[1]!BasilRadata10[[#This Row],[HEQ
0-2]]</f>
        <v>0</v>
      </c>
      <c r="O218" s="11">
        <f>[1]!BasilRadata10[[#This Row],[HEQ
3-6]]</f>
        <v>0</v>
      </c>
    </row>
    <row r="219" spans="1:15" x14ac:dyDescent="0.25">
      <c r="A219" s="186">
        <f>[1]!BasilRadata10[[#This Row],[År]]</f>
        <v>0</v>
      </c>
      <c r="B219" s="187">
        <f>[1]!BasilRadata10[[#This Row],[1A. Kommunenr:]]</f>
        <v>0</v>
      </c>
      <c r="C219" s="186">
        <f>[1]!BasilRadata10[[#This Row],[1A. Kommune:]]</f>
        <v>0</v>
      </c>
      <c r="D219" s="186">
        <f>[1]!BasilRadata10[[#This Row],[1A. Bydelsnummer:]]</f>
        <v>0</v>
      </c>
      <c r="E219" s="186">
        <f>[1]!BasilRadata10[[#This Row],[1A. Bydelsnavn:]]</f>
        <v>0</v>
      </c>
      <c r="F219" s="186">
        <f>[1]!BasilRadata10[[#This Row],[1A. Fylkesnummer:]]</f>
        <v>0</v>
      </c>
      <c r="G219" s="186">
        <f>[1]!BasilRadata10[[#This Row],[1A. Fylkesnavn:]]</f>
        <v>0</v>
      </c>
      <c r="H219" s="187">
        <f>[1]!BasilRadata10[[#This Row],[1B. Barnehage:]]</f>
        <v>0</v>
      </c>
      <c r="I219" s="187">
        <f>[1]!BasilRadata10[[#This Row],[1B. Organisasjonsnummer:]]</f>
        <v>0</v>
      </c>
      <c r="J219" s="187">
        <f>[1]!BasilRadata10[[#This Row],[1C. Etablert drift(årstall):]]</f>
        <v>0</v>
      </c>
      <c r="K219" s="186">
        <f>[1]!BasilRadata10[[#This Row],[1D. Barnehagetype:]]</f>
        <v>0</v>
      </c>
      <c r="L219" s="187">
        <f>[1]!BasilRadata10[[#This Row],[2A. Barnehagens eier(Private eiere må fylle ut pkt.C):]]</f>
        <v>0</v>
      </c>
      <c r="M219" s="42">
        <f>[1]!BasilRadata10[[#This Row],[8E. Oppgi antall årsverk barnehagen har pensjonsforpliktelser for:]]</f>
        <v>0</v>
      </c>
      <c r="N219" s="11">
        <f>[1]!BasilRadata10[[#This Row],[HEQ
0-2]]</f>
        <v>0</v>
      </c>
      <c r="O219" s="11">
        <f>[1]!BasilRadata10[[#This Row],[HEQ
3-6]]</f>
        <v>0</v>
      </c>
    </row>
    <row r="220" spans="1:15" x14ac:dyDescent="0.25">
      <c r="A220" s="186">
        <f>[1]!BasilRadata10[[#This Row],[År]]</f>
        <v>0</v>
      </c>
      <c r="B220" s="187">
        <f>[1]!BasilRadata10[[#This Row],[1A. Kommunenr:]]</f>
        <v>0</v>
      </c>
      <c r="C220" s="186">
        <f>[1]!BasilRadata10[[#This Row],[1A. Kommune:]]</f>
        <v>0</v>
      </c>
      <c r="D220" s="186">
        <f>[1]!BasilRadata10[[#This Row],[1A. Bydelsnummer:]]</f>
        <v>0</v>
      </c>
      <c r="E220" s="186">
        <f>[1]!BasilRadata10[[#This Row],[1A. Bydelsnavn:]]</f>
        <v>0</v>
      </c>
      <c r="F220" s="186">
        <f>[1]!BasilRadata10[[#This Row],[1A. Fylkesnummer:]]</f>
        <v>0</v>
      </c>
      <c r="G220" s="186">
        <f>[1]!BasilRadata10[[#This Row],[1A. Fylkesnavn:]]</f>
        <v>0</v>
      </c>
      <c r="H220" s="187">
        <f>[1]!BasilRadata10[[#This Row],[1B. Barnehage:]]</f>
        <v>0</v>
      </c>
      <c r="I220" s="187">
        <f>[1]!BasilRadata10[[#This Row],[1B. Organisasjonsnummer:]]</f>
        <v>0</v>
      </c>
      <c r="J220" s="187">
        <f>[1]!BasilRadata10[[#This Row],[1C. Etablert drift(årstall):]]</f>
        <v>0</v>
      </c>
      <c r="K220" s="186">
        <f>[1]!BasilRadata10[[#This Row],[1D. Barnehagetype:]]</f>
        <v>0</v>
      </c>
      <c r="L220" s="187">
        <f>[1]!BasilRadata10[[#This Row],[2A. Barnehagens eier(Private eiere må fylle ut pkt.C):]]</f>
        <v>0</v>
      </c>
      <c r="M220" s="42">
        <f>[1]!BasilRadata10[[#This Row],[8E. Oppgi antall årsverk barnehagen har pensjonsforpliktelser for:]]</f>
        <v>0</v>
      </c>
      <c r="N220" s="11">
        <f>[1]!BasilRadata10[[#This Row],[HEQ
0-2]]</f>
        <v>0</v>
      </c>
      <c r="O220" s="11">
        <f>[1]!BasilRadata10[[#This Row],[HEQ
3-6]]</f>
        <v>0</v>
      </c>
    </row>
    <row r="221" spans="1:15" x14ac:dyDescent="0.25">
      <c r="A221" s="186">
        <f>[1]!BasilRadata10[[#This Row],[År]]</f>
        <v>0</v>
      </c>
      <c r="B221" s="187">
        <f>[1]!BasilRadata10[[#This Row],[1A. Kommunenr:]]</f>
        <v>0</v>
      </c>
      <c r="C221" s="186">
        <f>[1]!BasilRadata10[[#This Row],[1A. Kommune:]]</f>
        <v>0</v>
      </c>
      <c r="D221" s="186">
        <f>[1]!BasilRadata10[[#This Row],[1A. Bydelsnummer:]]</f>
        <v>0</v>
      </c>
      <c r="E221" s="186">
        <f>[1]!BasilRadata10[[#This Row],[1A. Bydelsnavn:]]</f>
        <v>0</v>
      </c>
      <c r="F221" s="186">
        <f>[1]!BasilRadata10[[#This Row],[1A. Fylkesnummer:]]</f>
        <v>0</v>
      </c>
      <c r="G221" s="186">
        <f>[1]!BasilRadata10[[#This Row],[1A. Fylkesnavn:]]</f>
        <v>0</v>
      </c>
      <c r="H221" s="187">
        <f>[1]!BasilRadata10[[#This Row],[1B. Barnehage:]]</f>
        <v>0</v>
      </c>
      <c r="I221" s="187">
        <f>[1]!BasilRadata10[[#This Row],[1B. Organisasjonsnummer:]]</f>
        <v>0</v>
      </c>
      <c r="J221" s="187">
        <f>[1]!BasilRadata10[[#This Row],[1C. Etablert drift(årstall):]]</f>
        <v>0</v>
      </c>
      <c r="K221" s="186">
        <f>[1]!BasilRadata10[[#This Row],[1D. Barnehagetype:]]</f>
        <v>0</v>
      </c>
      <c r="L221" s="187">
        <f>[1]!BasilRadata10[[#This Row],[2A. Barnehagens eier(Private eiere må fylle ut pkt.C):]]</f>
        <v>0</v>
      </c>
      <c r="M221" s="42">
        <f>[1]!BasilRadata10[[#This Row],[8E. Oppgi antall årsverk barnehagen har pensjonsforpliktelser for:]]</f>
        <v>0</v>
      </c>
      <c r="N221" s="11">
        <f>[1]!BasilRadata10[[#This Row],[HEQ
0-2]]</f>
        <v>0</v>
      </c>
      <c r="O221" s="11">
        <f>[1]!BasilRadata10[[#This Row],[HEQ
3-6]]</f>
        <v>0</v>
      </c>
    </row>
    <row r="222" spans="1:15" x14ac:dyDescent="0.25">
      <c r="A222" s="186">
        <f>[1]!BasilRadata10[[#This Row],[År]]</f>
        <v>0</v>
      </c>
      <c r="B222" s="187">
        <f>[1]!BasilRadata10[[#This Row],[1A. Kommunenr:]]</f>
        <v>0</v>
      </c>
      <c r="C222" s="186">
        <f>[1]!BasilRadata10[[#This Row],[1A. Kommune:]]</f>
        <v>0</v>
      </c>
      <c r="D222" s="186">
        <f>[1]!BasilRadata10[[#This Row],[1A. Bydelsnummer:]]</f>
        <v>0</v>
      </c>
      <c r="E222" s="186">
        <f>[1]!BasilRadata10[[#This Row],[1A. Bydelsnavn:]]</f>
        <v>0</v>
      </c>
      <c r="F222" s="186">
        <f>[1]!BasilRadata10[[#This Row],[1A. Fylkesnummer:]]</f>
        <v>0</v>
      </c>
      <c r="G222" s="186">
        <f>[1]!BasilRadata10[[#This Row],[1A. Fylkesnavn:]]</f>
        <v>0</v>
      </c>
      <c r="H222" s="187">
        <f>[1]!BasilRadata10[[#This Row],[1B. Barnehage:]]</f>
        <v>0</v>
      </c>
      <c r="I222" s="187">
        <f>[1]!BasilRadata10[[#This Row],[1B. Organisasjonsnummer:]]</f>
        <v>0</v>
      </c>
      <c r="J222" s="187">
        <f>[1]!BasilRadata10[[#This Row],[1C. Etablert drift(årstall):]]</f>
        <v>0</v>
      </c>
      <c r="K222" s="186">
        <f>[1]!BasilRadata10[[#This Row],[1D. Barnehagetype:]]</f>
        <v>0</v>
      </c>
      <c r="L222" s="187">
        <f>[1]!BasilRadata10[[#This Row],[2A. Barnehagens eier(Private eiere må fylle ut pkt.C):]]</f>
        <v>0</v>
      </c>
      <c r="M222" s="42">
        <f>[1]!BasilRadata10[[#This Row],[8E. Oppgi antall årsverk barnehagen har pensjonsforpliktelser for:]]</f>
        <v>0</v>
      </c>
      <c r="N222" s="11">
        <f>[1]!BasilRadata10[[#This Row],[HEQ
0-2]]</f>
        <v>0</v>
      </c>
      <c r="O222" s="11">
        <f>[1]!BasilRadata10[[#This Row],[HEQ
3-6]]</f>
        <v>0</v>
      </c>
    </row>
    <row r="223" spans="1:15" x14ac:dyDescent="0.25">
      <c r="A223" s="186">
        <f>[1]!BasilRadata10[[#This Row],[År]]</f>
        <v>0</v>
      </c>
      <c r="B223" s="187">
        <f>[1]!BasilRadata10[[#This Row],[1A. Kommunenr:]]</f>
        <v>0</v>
      </c>
      <c r="C223" s="186">
        <f>[1]!BasilRadata10[[#This Row],[1A. Kommune:]]</f>
        <v>0</v>
      </c>
      <c r="D223" s="186">
        <f>[1]!BasilRadata10[[#This Row],[1A. Bydelsnummer:]]</f>
        <v>0</v>
      </c>
      <c r="E223" s="186">
        <f>[1]!BasilRadata10[[#This Row],[1A. Bydelsnavn:]]</f>
        <v>0</v>
      </c>
      <c r="F223" s="186">
        <f>[1]!BasilRadata10[[#This Row],[1A. Fylkesnummer:]]</f>
        <v>0</v>
      </c>
      <c r="G223" s="186">
        <f>[1]!BasilRadata10[[#This Row],[1A. Fylkesnavn:]]</f>
        <v>0</v>
      </c>
      <c r="H223" s="187">
        <f>[1]!BasilRadata10[[#This Row],[1B. Barnehage:]]</f>
        <v>0</v>
      </c>
      <c r="I223" s="187">
        <f>[1]!BasilRadata10[[#This Row],[1B. Organisasjonsnummer:]]</f>
        <v>0</v>
      </c>
      <c r="J223" s="187">
        <f>[1]!BasilRadata10[[#This Row],[1C. Etablert drift(årstall):]]</f>
        <v>0</v>
      </c>
      <c r="K223" s="186">
        <f>[1]!BasilRadata10[[#This Row],[1D. Barnehagetype:]]</f>
        <v>0</v>
      </c>
      <c r="L223" s="187">
        <f>[1]!BasilRadata10[[#This Row],[2A. Barnehagens eier(Private eiere må fylle ut pkt.C):]]</f>
        <v>0</v>
      </c>
      <c r="M223" s="42">
        <f>[1]!BasilRadata10[[#This Row],[8E. Oppgi antall årsverk barnehagen har pensjonsforpliktelser for:]]</f>
        <v>0</v>
      </c>
      <c r="N223" s="11">
        <f>[1]!BasilRadata10[[#This Row],[HEQ
0-2]]</f>
        <v>0</v>
      </c>
      <c r="O223" s="11">
        <f>[1]!BasilRadata10[[#This Row],[HEQ
3-6]]</f>
        <v>0</v>
      </c>
    </row>
    <row r="224" spans="1:15" x14ac:dyDescent="0.25">
      <c r="A224" s="186">
        <f>[1]!BasilRadata10[[#This Row],[År]]</f>
        <v>0</v>
      </c>
      <c r="B224" s="187">
        <f>[1]!BasilRadata10[[#This Row],[1A. Kommunenr:]]</f>
        <v>0</v>
      </c>
      <c r="C224" s="186">
        <f>[1]!BasilRadata10[[#This Row],[1A. Kommune:]]</f>
        <v>0</v>
      </c>
      <c r="D224" s="186">
        <f>[1]!BasilRadata10[[#This Row],[1A. Bydelsnummer:]]</f>
        <v>0</v>
      </c>
      <c r="E224" s="186">
        <f>[1]!BasilRadata10[[#This Row],[1A. Bydelsnavn:]]</f>
        <v>0</v>
      </c>
      <c r="F224" s="186">
        <f>[1]!BasilRadata10[[#This Row],[1A. Fylkesnummer:]]</f>
        <v>0</v>
      </c>
      <c r="G224" s="186">
        <f>[1]!BasilRadata10[[#This Row],[1A. Fylkesnavn:]]</f>
        <v>0</v>
      </c>
      <c r="H224" s="187">
        <f>[1]!BasilRadata10[[#This Row],[1B. Barnehage:]]</f>
        <v>0</v>
      </c>
      <c r="I224" s="187">
        <f>[1]!BasilRadata10[[#This Row],[1B. Organisasjonsnummer:]]</f>
        <v>0</v>
      </c>
      <c r="J224" s="187">
        <f>[1]!BasilRadata10[[#This Row],[1C. Etablert drift(årstall):]]</f>
        <v>0</v>
      </c>
      <c r="K224" s="186">
        <f>[1]!BasilRadata10[[#This Row],[1D. Barnehagetype:]]</f>
        <v>0</v>
      </c>
      <c r="L224" s="187">
        <f>[1]!BasilRadata10[[#This Row],[2A. Barnehagens eier(Private eiere må fylle ut pkt.C):]]</f>
        <v>0</v>
      </c>
      <c r="M224" s="42">
        <f>[1]!BasilRadata10[[#This Row],[8E. Oppgi antall årsverk barnehagen har pensjonsforpliktelser for:]]</f>
        <v>0</v>
      </c>
      <c r="N224" s="11">
        <f>[1]!BasilRadata10[[#This Row],[HEQ
0-2]]</f>
        <v>0</v>
      </c>
      <c r="O224" s="11">
        <f>[1]!BasilRadata10[[#This Row],[HEQ
3-6]]</f>
        <v>0</v>
      </c>
    </row>
    <row r="225" spans="1:15" x14ac:dyDescent="0.25">
      <c r="A225" s="186">
        <f>[1]!BasilRadata10[[#This Row],[År]]</f>
        <v>0</v>
      </c>
      <c r="B225" s="187">
        <f>[1]!BasilRadata10[[#This Row],[1A. Kommunenr:]]</f>
        <v>0</v>
      </c>
      <c r="C225" s="186">
        <f>[1]!BasilRadata10[[#This Row],[1A. Kommune:]]</f>
        <v>0</v>
      </c>
      <c r="D225" s="186">
        <f>[1]!BasilRadata10[[#This Row],[1A. Bydelsnummer:]]</f>
        <v>0</v>
      </c>
      <c r="E225" s="186">
        <f>[1]!BasilRadata10[[#This Row],[1A. Bydelsnavn:]]</f>
        <v>0</v>
      </c>
      <c r="F225" s="186">
        <f>[1]!BasilRadata10[[#This Row],[1A. Fylkesnummer:]]</f>
        <v>0</v>
      </c>
      <c r="G225" s="186">
        <f>[1]!BasilRadata10[[#This Row],[1A. Fylkesnavn:]]</f>
        <v>0</v>
      </c>
      <c r="H225" s="187">
        <f>[1]!BasilRadata10[[#This Row],[1B. Barnehage:]]</f>
        <v>0</v>
      </c>
      <c r="I225" s="187">
        <f>[1]!BasilRadata10[[#This Row],[1B. Organisasjonsnummer:]]</f>
        <v>0</v>
      </c>
      <c r="J225" s="187">
        <f>[1]!BasilRadata10[[#This Row],[1C. Etablert drift(årstall):]]</f>
        <v>0</v>
      </c>
      <c r="K225" s="186">
        <f>[1]!BasilRadata10[[#This Row],[1D. Barnehagetype:]]</f>
        <v>0</v>
      </c>
      <c r="L225" s="187">
        <f>[1]!BasilRadata10[[#This Row],[2A. Barnehagens eier(Private eiere må fylle ut pkt.C):]]</f>
        <v>0</v>
      </c>
      <c r="M225" s="42">
        <f>[1]!BasilRadata10[[#This Row],[8E. Oppgi antall årsverk barnehagen har pensjonsforpliktelser for:]]</f>
        <v>0</v>
      </c>
      <c r="N225" s="11">
        <f>[1]!BasilRadata10[[#This Row],[HEQ
0-2]]</f>
        <v>0</v>
      </c>
      <c r="O225" s="11">
        <f>[1]!BasilRadata10[[#This Row],[HEQ
3-6]]</f>
        <v>0</v>
      </c>
    </row>
    <row r="226" spans="1:15" x14ac:dyDescent="0.25">
      <c r="A226" s="186">
        <f>[1]!BasilRadata10[[#This Row],[År]]</f>
        <v>0</v>
      </c>
      <c r="B226" s="187">
        <f>[1]!BasilRadata10[[#This Row],[1A. Kommunenr:]]</f>
        <v>0</v>
      </c>
      <c r="C226" s="186">
        <f>[1]!BasilRadata10[[#This Row],[1A. Kommune:]]</f>
        <v>0</v>
      </c>
      <c r="D226" s="186">
        <f>[1]!BasilRadata10[[#This Row],[1A. Bydelsnummer:]]</f>
        <v>0</v>
      </c>
      <c r="E226" s="186">
        <f>[1]!BasilRadata10[[#This Row],[1A. Bydelsnavn:]]</f>
        <v>0</v>
      </c>
      <c r="F226" s="186">
        <f>[1]!BasilRadata10[[#This Row],[1A. Fylkesnummer:]]</f>
        <v>0</v>
      </c>
      <c r="G226" s="186">
        <f>[1]!BasilRadata10[[#This Row],[1A. Fylkesnavn:]]</f>
        <v>0</v>
      </c>
      <c r="H226" s="187">
        <f>[1]!BasilRadata10[[#This Row],[1B. Barnehage:]]</f>
        <v>0</v>
      </c>
      <c r="I226" s="187">
        <f>[1]!BasilRadata10[[#This Row],[1B. Organisasjonsnummer:]]</f>
        <v>0</v>
      </c>
      <c r="J226" s="187">
        <f>[1]!BasilRadata10[[#This Row],[1C. Etablert drift(årstall):]]</f>
        <v>0</v>
      </c>
      <c r="K226" s="186">
        <f>[1]!BasilRadata10[[#This Row],[1D. Barnehagetype:]]</f>
        <v>0</v>
      </c>
      <c r="L226" s="187">
        <f>[1]!BasilRadata10[[#This Row],[2A. Barnehagens eier(Private eiere må fylle ut pkt.C):]]</f>
        <v>0</v>
      </c>
      <c r="M226" s="42">
        <f>[1]!BasilRadata10[[#This Row],[8E. Oppgi antall årsverk barnehagen har pensjonsforpliktelser for:]]</f>
        <v>0</v>
      </c>
      <c r="N226" s="11">
        <f>[1]!BasilRadata10[[#This Row],[HEQ
0-2]]</f>
        <v>0</v>
      </c>
      <c r="O226" s="11">
        <f>[1]!BasilRadata10[[#This Row],[HEQ
3-6]]</f>
        <v>0</v>
      </c>
    </row>
    <row r="227" spans="1:15" x14ac:dyDescent="0.25">
      <c r="A227" s="186">
        <f>[1]!BasilRadata10[[#This Row],[År]]</f>
        <v>0</v>
      </c>
      <c r="B227" s="187">
        <f>[1]!BasilRadata10[[#This Row],[1A. Kommunenr:]]</f>
        <v>0</v>
      </c>
      <c r="C227" s="186">
        <f>[1]!BasilRadata10[[#This Row],[1A. Kommune:]]</f>
        <v>0</v>
      </c>
      <c r="D227" s="186">
        <f>[1]!BasilRadata10[[#This Row],[1A. Bydelsnummer:]]</f>
        <v>0</v>
      </c>
      <c r="E227" s="186">
        <f>[1]!BasilRadata10[[#This Row],[1A. Bydelsnavn:]]</f>
        <v>0</v>
      </c>
      <c r="F227" s="186">
        <f>[1]!BasilRadata10[[#This Row],[1A. Fylkesnummer:]]</f>
        <v>0</v>
      </c>
      <c r="G227" s="186">
        <f>[1]!BasilRadata10[[#This Row],[1A. Fylkesnavn:]]</f>
        <v>0</v>
      </c>
      <c r="H227" s="187">
        <f>[1]!BasilRadata10[[#This Row],[1B. Barnehage:]]</f>
        <v>0</v>
      </c>
      <c r="I227" s="187">
        <f>[1]!BasilRadata10[[#This Row],[1B. Organisasjonsnummer:]]</f>
        <v>0</v>
      </c>
      <c r="J227" s="187">
        <f>[1]!BasilRadata10[[#This Row],[1C. Etablert drift(årstall):]]</f>
        <v>0</v>
      </c>
      <c r="K227" s="186">
        <f>[1]!BasilRadata10[[#This Row],[1D. Barnehagetype:]]</f>
        <v>0</v>
      </c>
      <c r="L227" s="187">
        <f>[1]!BasilRadata10[[#This Row],[2A. Barnehagens eier(Private eiere må fylle ut pkt.C):]]</f>
        <v>0</v>
      </c>
      <c r="M227" s="42">
        <f>[1]!BasilRadata10[[#This Row],[8E. Oppgi antall årsverk barnehagen har pensjonsforpliktelser for:]]</f>
        <v>0</v>
      </c>
      <c r="N227" s="11">
        <f>[1]!BasilRadata10[[#This Row],[HEQ
0-2]]</f>
        <v>0</v>
      </c>
      <c r="O227" s="11">
        <f>[1]!BasilRadata10[[#This Row],[HEQ
3-6]]</f>
        <v>0</v>
      </c>
    </row>
    <row r="228" spans="1:15" x14ac:dyDescent="0.25">
      <c r="A228" s="186">
        <f>[1]!BasilRadata10[[#This Row],[År]]</f>
        <v>0</v>
      </c>
      <c r="B228" s="187">
        <f>[1]!BasilRadata10[[#This Row],[1A. Kommunenr:]]</f>
        <v>0</v>
      </c>
      <c r="C228" s="186">
        <f>[1]!BasilRadata10[[#This Row],[1A. Kommune:]]</f>
        <v>0</v>
      </c>
      <c r="D228" s="186">
        <f>[1]!BasilRadata10[[#This Row],[1A. Bydelsnummer:]]</f>
        <v>0</v>
      </c>
      <c r="E228" s="186">
        <f>[1]!BasilRadata10[[#This Row],[1A. Bydelsnavn:]]</f>
        <v>0</v>
      </c>
      <c r="F228" s="186">
        <f>[1]!BasilRadata10[[#This Row],[1A. Fylkesnummer:]]</f>
        <v>0</v>
      </c>
      <c r="G228" s="186">
        <f>[1]!BasilRadata10[[#This Row],[1A. Fylkesnavn:]]</f>
        <v>0</v>
      </c>
      <c r="H228" s="187">
        <f>[1]!BasilRadata10[[#This Row],[1B. Barnehage:]]</f>
        <v>0</v>
      </c>
      <c r="I228" s="187">
        <f>[1]!BasilRadata10[[#This Row],[1B. Organisasjonsnummer:]]</f>
        <v>0</v>
      </c>
      <c r="J228" s="187">
        <f>[1]!BasilRadata10[[#This Row],[1C. Etablert drift(årstall):]]</f>
        <v>0</v>
      </c>
      <c r="K228" s="186">
        <f>[1]!BasilRadata10[[#This Row],[1D. Barnehagetype:]]</f>
        <v>0</v>
      </c>
      <c r="L228" s="187">
        <f>[1]!BasilRadata10[[#This Row],[2A. Barnehagens eier(Private eiere må fylle ut pkt.C):]]</f>
        <v>0</v>
      </c>
      <c r="M228" s="42">
        <f>[1]!BasilRadata10[[#This Row],[8E. Oppgi antall årsverk barnehagen har pensjonsforpliktelser for:]]</f>
        <v>0</v>
      </c>
      <c r="N228" s="11">
        <f>[1]!BasilRadata10[[#This Row],[HEQ
0-2]]</f>
        <v>0</v>
      </c>
      <c r="O228" s="11">
        <f>[1]!BasilRadata10[[#This Row],[HEQ
3-6]]</f>
        <v>0</v>
      </c>
    </row>
    <row r="229" spans="1:15" x14ac:dyDescent="0.25">
      <c r="A229" s="186">
        <f>[1]!BasilRadata10[[#This Row],[År]]</f>
        <v>0</v>
      </c>
      <c r="B229" s="187">
        <f>[1]!BasilRadata10[[#This Row],[1A. Kommunenr:]]</f>
        <v>0</v>
      </c>
      <c r="C229" s="186">
        <f>[1]!BasilRadata10[[#This Row],[1A. Kommune:]]</f>
        <v>0</v>
      </c>
      <c r="D229" s="186">
        <f>[1]!BasilRadata10[[#This Row],[1A. Bydelsnummer:]]</f>
        <v>0</v>
      </c>
      <c r="E229" s="186">
        <f>[1]!BasilRadata10[[#This Row],[1A. Bydelsnavn:]]</f>
        <v>0</v>
      </c>
      <c r="F229" s="186">
        <f>[1]!BasilRadata10[[#This Row],[1A. Fylkesnummer:]]</f>
        <v>0</v>
      </c>
      <c r="G229" s="186">
        <f>[1]!BasilRadata10[[#This Row],[1A. Fylkesnavn:]]</f>
        <v>0</v>
      </c>
      <c r="H229" s="187">
        <f>[1]!BasilRadata10[[#This Row],[1B. Barnehage:]]</f>
        <v>0</v>
      </c>
      <c r="I229" s="187">
        <f>[1]!BasilRadata10[[#This Row],[1B. Organisasjonsnummer:]]</f>
        <v>0</v>
      </c>
      <c r="J229" s="187">
        <f>[1]!BasilRadata10[[#This Row],[1C. Etablert drift(årstall):]]</f>
        <v>0</v>
      </c>
      <c r="K229" s="186">
        <f>[1]!BasilRadata10[[#This Row],[1D. Barnehagetype:]]</f>
        <v>0</v>
      </c>
      <c r="L229" s="187">
        <f>[1]!BasilRadata10[[#This Row],[2A. Barnehagens eier(Private eiere må fylle ut pkt.C):]]</f>
        <v>0</v>
      </c>
      <c r="M229" s="42">
        <f>[1]!BasilRadata10[[#This Row],[8E. Oppgi antall årsverk barnehagen har pensjonsforpliktelser for:]]</f>
        <v>0</v>
      </c>
      <c r="N229" s="11">
        <f>[1]!BasilRadata10[[#This Row],[HEQ
0-2]]</f>
        <v>0</v>
      </c>
      <c r="O229" s="11">
        <f>[1]!BasilRadata10[[#This Row],[HEQ
3-6]]</f>
        <v>0</v>
      </c>
    </row>
    <row r="230" spans="1:15" x14ac:dyDescent="0.25">
      <c r="A230" s="186">
        <f>[1]!BasilRadata10[[#This Row],[År]]</f>
        <v>0</v>
      </c>
      <c r="B230" s="187">
        <f>[1]!BasilRadata10[[#This Row],[1A. Kommunenr:]]</f>
        <v>0</v>
      </c>
      <c r="C230" s="186">
        <f>[1]!BasilRadata10[[#This Row],[1A. Kommune:]]</f>
        <v>0</v>
      </c>
      <c r="D230" s="186">
        <f>[1]!BasilRadata10[[#This Row],[1A. Bydelsnummer:]]</f>
        <v>0</v>
      </c>
      <c r="E230" s="186">
        <f>[1]!BasilRadata10[[#This Row],[1A. Bydelsnavn:]]</f>
        <v>0</v>
      </c>
      <c r="F230" s="186">
        <f>[1]!BasilRadata10[[#This Row],[1A. Fylkesnummer:]]</f>
        <v>0</v>
      </c>
      <c r="G230" s="186">
        <f>[1]!BasilRadata10[[#This Row],[1A. Fylkesnavn:]]</f>
        <v>0</v>
      </c>
      <c r="H230" s="187">
        <f>[1]!BasilRadata10[[#This Row],[1B. Barnehage:]]</f>
        <v>0</v>
      </c>
      <c r="I230" s="187">
        <f>[1]!BasilRadata10[[#This Row],[1B. Organisasjonsnummer:]]</f>
        <v>0</v>
      </c>
      <c r="J230" s="187">
        <f>[1]!BasilRadata10[[#This Row],[1C. Etablert drift(årstall):]]</f>
        <v>0</v>
      </c>
      <c r="K230" s="186">
        <f>[1]!BasilRadata10[[#This Row],[1D. Barnehagetype:]]</f>
        <v>0</v>
      </c>
      <c r="L230" s="187">
        <f>[1]!BasilRadata10[[#This Row],[2A. Barnehagens eier(Private eiere må fylle ut pkt.C):]]</f>
        <v>0</v>
      </c>
      <c r="M230" s="42">
        <f>[1]!BasilRadata10[[#This Row],[8E. Oppgi antall årsverk barnehagen har pensjonsforpliktelser for:]]</f>
        <v>0</v>
      </c>
      <c r="N230" s="11">
        <f>[1]!BasilRadata10[[#This Row],[HEQ
0-2]]</f>
        <v>0</v>
      </c>
      <c r="O230" s="11">
        <f>[1]!BasilRadata10[[#This Row],[HEQ
3-6]]</f>
        <v>0</v>
      </c>
    </row>
    <row r="231" spans="1:15" x14ac:dyDescent="0.25">
      <c r="A231" s="186">
        <f>[1]!BasilRadata10[[#This Row],[År]]</f>
        <v>0</v>
      </c>
      <c r="B231" s="187">
        <f>[1]!BasilRadata10[[#This Row],[1A. Kommunenr:]]</f>
        <v>0</v>
      </c>
      <c r="C231" s="186">
        <f>[1]!BasilRadata10[[#This Row],[1A. Kommune:]]</f>
        <v>0</v>
      </c>
      <c r="D231" s="186">
        <f>[1]!BasilRadata10[[#This Row],[1A. Bydelsnummer:]]</f>
        <v>0</v>
      </c>
      <c r="E231" s="186">
        <f>[1]!BasilRadata10[[#This Row],[1A. Bydelsnavn:]]</f>
        <v>0</v>
      </c>
      <c r="F231" s="186">
        <f>[1]!BasilRadata10[[#This Row],[1A. Fylkesnummer:]]</f>
        <v>0</v>
      </c>
      <c r="G231" s="186">
        <f>[1]!BasilRadata10[[#This Row],[1A. Fylkesnavn:]]</f>
        <v>0</v>
      </c>
      <c r="H231" s="187">
        <f>[1]!BasilRadata10[[#This Row],[1B. Barnehage:]]</f>
        <v>0</v>
      </c>
      <c r="I231" s="187">
        <f>[1]!BasilRadata10[[#This Row],[1B. Organisasjonsnummer:]]</f>
        <v>0</v>
      </c>
      <c r="J231" s="187">
        <f>[1]!BasilRadata10[[#This Row],[1C. Etablert drift(årstall):]]</f>
        <v>0</v>
      </c>
      <c r="K231" s="186">
        <f>[1]!BasilRadata10[[#This Row],[1D. Barnehagetype:]]</f>
        <v>0</v>
      </c>
      <c r="L231" s="187">
        <f>[1]!BasilRadata10[[#This Row],[2A. Barnehagens eier(Private eiere må fylle ut pkt.C):]]</f>
        <v>0</v>
      </c>
      <c r="M231" s="42">
        <f>[1]!BasilRadata10[[#This Row],[8E. Oppgi antall årsverk barnehagen har pensjonsforpliktelser for:]]</f>
        <v>0</v>
      </c>
      <c r="N231" s="11">
        <f>[1]!BasilRadata10[[#This Row],[HEQ
0-2]]</f>
        <v>0</v>
      </c>
      <c r="O231" s="11">
        <f>[1]!BasilRadata10[[#This Row],[HEQ
3-6]]</f>
        <v>0</v>
      </c>
    </row>
    <row r="232" spans="1:15" x14ac:dyDescent="0.25">
      <c r="A232" s="186">
        <f>[1]!BasilRadata10[[#This Row],[År]]</f>
        <v>0</v>
      </c>
      <c r="B232" s="187">
        <f>[1]!BasilRadata10[[#This Row],[1A. Kommunenr:]]</f>
        <v>0</v>
      </c>
      <c r="C232" s="186">
        <f>[1]!BasilRadata10[[#This Row],[1A. Kommune:]]</f>
        <v>0</v>
      </c>
      <c r="D232" s="186">
        <f>[1]!BasilRadata10[[#This Row],[1A. Bydelsnummer:]]</f>
        <v>0</v>
      </c>
      <c r="E232" s="186">
        <f>[1]!BasilRadata10[[#This Row],[1A. Bydelsnavn:]]</f>
        <v>0</v>
      </c>
      <c r="F232" s="186">
        <f>[1]!BasilRadata10[[#This Row],[1A. Fylkesnummer:]]</f>
        <v>0</v>
      </c>
      <c r="G232" s="186">
        <f>[1]!BasilRadata10[[#This Row],[1A. Fylkesnavn:]]</f>
        <v>0</v>
      </c>
      <c r="H232" s="187">
        <f>[1]!BasilRadata10[[#This Row],[1B. Barnehage:]]</f>
        <v>0</v>
      </c>
      <c r="I232" s="187">
        <f>[1]!BasilRadata10[[#This Row],[1B. Organisasjonsnummer:]]</f>
        <v>0</v>
      </c>
      <c r="J232" s="187">
        <f>[1]!BasilRadata10[[#This Row],[1C. Etablert drift(årstall):]]</f>
        <v>0</v>
      </c>
      <c r="K232" s="186">
        <f>[1]!BasilRadata10[[#This Row],[1D. Barnehagetype:]]</f>
        <v>0</v>
      </c>
      <c r="L232" s="187">
        <f>[1]!BasilRadata10[[#This Row],[2A. Barnehagens eier(Private eiere må fylle ut pkt.C):]]</f>
        <v>0</v>
      </c>
      <c r="M232" s="42">
        <f>[1]!BasilRadata10[[#This Row],[8E. Oppgi antall årsverk barnehagen har pensjonsforpliktelser for:]]</f>
        <v>0</v>
      </c>
      <c r="N232" s="11">
        <f>[1]!BasilRadata10[[#This Row],[HEQ
0-2]]</f>
        <v>0</v>
      </c>
      <c r="O232" s="11">
        <f>[1]!BasilRadata10[[#This Row],[HEQ
3-6]]</f>
        <v>0</v>
      </c>
    </row>
    <row r="233" spans="1:15" x14ac:dyDescent="0.25">
      <c r="A233" s="186">
        <f>[1]!BasilRadata10[[#This Row],[År]]</f>
        <v>0</v>
      </c>
      <c r="B233" s="187">
        <f>[1]!BasilRadata10[[#This Row],[1A. Kommunenr:]]</f>
        <v>0</v>
      </c>
      <c r="C233" s="186">
        <f>[1]!BasilRadata10[[#This Row],[1A. Kommune:]]</f>
        <v>0</v>
      </c>
      <c r="D233" s="186">
        <f>[1]!BasilRadata10[[#This Row],[1A. Bydelsnummer:]]</f>
        <v>0</v>
      </c>
      <c r="E233" s="186">
        <f>[1]!BasilRadata10[[#This Row],[1A. Bydelsnavn:]]</f>
        <v>0</v>
      </c>
      <c r="F233" s="186">
        <f>[1]!BasilRadata10[[#This Row],[1A. Fylkesnummer:]]</f>
        <v>0</v>
      </c>
      <c r="G233" s="186">
        <f>[1]!BasilRadata10[[#This Row],[1A. Fylkesnavn:]]</f>
        <v>0</v>
      </c>
      <c r="H233" s="187">
        <f>[1]!BasilRadata10[[#This Row],[1B. Barnehage:]]</f>
        <v>0</v>
      </c>
      <c r="I233" s="187">
        <f>[1]!BasilRadata10[[#This Row],[1B. Organisasjonsnummer:]]</f>
        <v>0</v>
      </c>
      <c r="J233" s="187">
        <f>[1]!BasilRadata10[[#This Row],[1C. Etablert drift(årstall):]]</f>
        <v>0</v>
      </c>
      <c r="K233" s="186">
        <f>[1]!BasilRadata10[[#This Row],[1D. Barnehagetype:]]</f>
        <v>0</v>
      </c>
      <c r="L233" s="187">
        <f>[1]!BasilRadata10[[#This Row],[2A. Barnehagens eier(Private eiere må fylle ut pkt.C):]]</f>
        <v>0</v>
      </c>
      <c r="M233" s="42">
        <f>[1]!BasilRadata10[[#This Row],[8E. Oppgi antall årsverk barnehagen har pensjonsforpliktelser for:]]</f>
        <v>0</v>
      </c>
      <c r="N233" s="11">
        <f>[1]!BasilRadata10[[#This Row],[HEQ
0-2]]</f>
        <v>0</v>
      </c>
      <c r="O233" s="11">
        <f>[1]!BasilRadata10[[#This Row],[HEQ
3-6]]</f>
        <v>0</v>
      </c>
    </row>
    <row r="234" spans="1:15" x14ac:dyDescent="0.25">
      <c r="A234" s="186">
        <f>[1]!BasilRadata10[[#This Row],[År]]</f>
        <v>0</v>
      </c>
      <c r="B234" s="187">
        <f>[1]!BasilRadata10[[#This Row],[1A. Kommunenr:]]</f>
        <v>0</v>
      </c>
      <c r="C234" s="186">
        <f>[1]!BasilRadata10[[#This Row],[1A. Kommune:]]</f>
        <v>0</v>
      </c>
      <c r="D234" s="186">
        <f>[1]!BasilRadata10[[#This Row],[1A. Bydelsnummer:]]</f>
        <v>0</v>
      </c>
      <c r="E234" s="186">
        <f>[1]!BasilRadata10[[#This Row],[1A. Bydelsnavn:]]</f>
        <v>0</v>
      </c>
      <c r="F234" s="186">
        <f>[1]!BasilRadata10[[#This Row],[1A. Fylkesnummer:]]</f>
        <v>0</v>
      </c>
      <c r="G234" s="186">
        <f>[1]!BasilRadata10[[#This Row],[1A. Fylkesnavn:]]</f>
        <v>0</v>
      </c>
      <c r="H234" s="187">
        <f>[1]!BasilRadata10[[#This Row],[1B. Barnehage:]]</f>
        <v>0</v>
      </c>
      <c r="I234" s="187">
        <f>[1]!BasilRadata10[[#This Row],[1B. Organisasjonsnummer:]]</f>
        <v>0</v>
      </c>
      <c r="J234" s="187">
        <f>[1]!BasilRadata10[[#This Row],[1C. Etablert drift(årstall):]]</f>
        <v>0</v>
      </c>
      <c r="K234" s="186">
        <f>[1]!BasilRadata10[[#This Row],[1D. Barnehagetype:]]</f>
        <v>0</v>
      </c>
      <c r="L234" s="187">
        <f>[1]!BasilRadata10[[#This Row],[2A. Barnehagens eier(Private eiere må fylle ut pkt.C):]]</f>
        <v>0</v>
      </c>
      <c r="M234" s="42">
        <f>[1]!BasilRadata10[[#This Row],[8E. Oppgi antall årsverk barnehagen har pensjonsforpliktelser for:]]</f>
        <v>0</v>
      </c>
      <c r="N234" s="11">
        <f>[1]!BasilRadata10[[#This Row],[HEQ
0-2]]</f>
        <v>0</v>
      </c>
      <c r="O234" s="11">
        <f>[1]!BasilRadata10[[#This Row],[HEQ
3-6]]</f>
        <v>0</v>
      </c>
    </row>
    <row r="235" spans="1:15" x14ac:dyDescent="0.25">
      <c r="A235" s="186">
        <f>[1]!BasilRadata10[[#This Row],[År]]</f>
        <v>0</v>
      </c>
      <c r="B235" s="187">
        <f>[1]!BasilRadata10[[#This Row],[1A. Kommunenr:]]</f>
        <v>0</v>
      </c>
      <c r="C235" s="186">
        <f>[1]!BasilRadata10[[#This Row],[1A. Kommune:]]</f>
        <v>0</v>
      </c>
      <c r="D235" s="186">
        <f>[1]!BasilRadata10[[#This Row],[1A. Bydelsnummer:]]</f>
        <v>0</v>
      </c>
      <c r="E235" s="186">
        <f>[1]!BasilRadata10[[#This Row],[1A. Bydelsnavn:]]</f>
        <v>0</v>
      </c>
      <c r="F235" s="186">
        <f>[1]!BasilRadata10[[#This Row],[1A. Fylkesnummer:]]</f>
        <v>0</v>
      </c>
      <c r="G235" s="186">
        <f>[1]!BasilRadata10[[#This Row],[1A. Fylkesnavn:]]</f>
        <v>0</v>
      </c>
      <c r="H235" s="187">
        <f>[1]!BasilRadata10[[#This Row],[1B. Barnehage:]]</f>
        <v>0</v>
      </c>
      <c r="I235" s="187">
        <f>[1]!BasilRadata10[[#This Row],[1B. Organisasjonsnummer:]]</f>
        <v>0</v>
      </c>
      <c r="J235" s="187">
        <f>[1]!BasilRadata10[[#This Row],[1C. Etablert drift(årstall):]]</f>
        <v>0</v>
      </c>
      <c r="K235" s="186">
        <f>[1]!BasilRadata10[[#This Row],[1D. Barnehagetype:]]</f>
        <v>0</v>
      </c>
      <c r="L235" s="187">
        <f>[1]!BasilRadata10[[#This Row],[2A. Barnehagens eier(Private eiere må fylle ut pkt.C):]]</f>
        <v>0</v>
      </c>
      <c r="M235" s="42">
        <f>[1]!BasilRadata10[[#This Row],[8E. Oppgi antall årsverk barnehagen har pensjonsforpliktelser for:]]</f>
        <v>0</v>
      </c>
      <c r="N235" s="11">
        <f>[1]!BasilRadata10[[#This Row],[HEQ
0-2]]</f>
        <v>0</v>
      </c>
      <c r="O235" s="11">
        <f>[1]!BasilRadata10[[#This Row],[HEQ
3-6]]</f>
        <v>0</v>
      </c>
    </row>
    <row r="236" spans="1:15" x14ac:dyDescent="0.25">
      <c r="A236" s="186">
        <f>[1]!BasilRadata10[[#This Row],[År]]</f>
        <v>0</v>
      </c>
      <c r="B236" s="187">
        <f>[1]!BasilRadata10[[#This Row],[1A. Kommunenr:]]</f>
        <v>0</v>
      </c>
      <c r="C236" s="186">
        <f>[1]!BasilRadata10[[#This Row],[1A. Kommune:]]</f>
        <v>0</v>
      </c>
      <c r="D236" s="186">
        <f>[1]!BasilRadata10[[#This Row],[1A. Bydelsnummer:]]</f>
        <v>0</v>
      </c>
      <c r="E236" s="186">
        <f>[1]!BasilRadata10[[#This Row],[1A. Bydelsnavn:]]</f>
        <v>0</v>
      </c>
      <c r="F236" s="186">
        <f>[1]!BasilRadata10[[#This Row],[1A. Fylkesnummer:]]</f>
        <v>0</v>
      </c>
      <c r="G236" s="186">
        <f>[1]!BasilRadata10[[#This Row],[1A. Fylkesnavn:]]</f>
        <v>0</v>
      </c>
      <c r="H236" s="187">
        <f>[1]!BasilRadata10[[#This Row],[1B. Barnehage:]]</f>
        <v>0</v>
      </c>
      <c r="I236" s="187">
        <f>[1]!BasilRadata10[[#This Row],[1B. Organisasjonsnummer:]]</f>
        <v>0</v>
      </c>
      <c r="J236" s="187">
        <f>[1]!BasilRadata10[[#This Row],[1C. Etablert drift(årstall):]]</f>
        <v>0</v>
      </c>
      <c r="K236" s="186">
        <f>[1]!BasilRadata10[[#This Row],[1D. Barnehagetype:]]</f>
        <v>0</v>
      </c>
      <c r="L236" s="187">
        <f>[1]!BasilRadata10[[#This Row],[2A. Barnehagens eier(Private eiere må fylle ut pkt.C):]]</f>
        <v>0</v>
      </c>
      <c r="M236" s="42">
        <f>[1]!BasilRadata10[[#This Row],[8E. Oppgi antall årsverk barnehagen har pensjonsforpliktelser for:]]</f>
        <v>0</v>
      </c>
      <c r="N236" s="11">
        <f>[1]!BasilRadata10[[#This Row],[HEQ
0-2]]</f>
        <v>0</v>
      </c>
      <c r="O236" s="11">
        <f>[1]!BasilRadata10[[#This Row],[HEQ
3-6]]</f>
        <v>0</v>
      </c>
    </row>
    <row r="237" spans="1:15" x14ac:dyDescent="0.25">
      <c r="A237" s="186">
        <f>[1]!BasilRadata10[[#This Row],[År]]</f>
        <v>0</v>
      </c>
      <c r="B237" s="187">
        <f>[1]!BasilRadata10[[#This Row],[1A. Kommunenr:]]</f>
        <v>0</v>
      </c>
      <c r="C237" s="186">
        <f>[1]!BasilRadata10[[#This Row],[1A. Kommune:]]</f>
        <v>0</v>
      </c>
      <c r="D237" s="186">
        <f>[1]!BasilRadata10[[#This Row],[1A. Bydelsnummer:]]</f>
        <v>0</v>
      </c>
      <c r="E237" s="186">
        <f>[1]!BasilRadata10[[#This Row],[1A. Bydelsnavn:]]</f>
        <v>0</v>
      </c>
      <c r="F237" s="186">
        <f>[1]!BasilRadata10[[#This Row],[1A. Fylkesnummer:]]</f>
        <v>0</v>
      </c>
      <c r="G237" s="186">
        <f>[1]!BasilRadata10[[#This Row],[1A. Fylkesnavn:]]</f>
        <v>0</v>
      </c>
      <c r="H237" s="187">
        <f>[1]!BasilRadata10[[#This Row],[1B. Barnehage:]]</f>
        <v>0</v>
      </c>
      <c r="I237" s="187">
        <f>[1]!BasilRadata10[[#This Row],[1B. Organisasjonsnummer:]]</f>
        <v>0</v>
      </c>
      <c r="J237" s="187">
        <f>[1]!BasilRadata10[[#This Row],[1C. Etablert drift(årstall):]]</f>
        <v>0</v>
      </c>
      <c r="K237" s="186">
        <f>[1]!BasilRadata10[[#This Row],[1D. Barnehagetype:]]</f>
        <v>0</v>
      </c>
      <c r="L237" s="187">
        <f>[1]!BasilRadata10[[#This Row],[2A. Barnehagens eier(Private eiere må fylle ut pkt.C):]]</f>
        <v>0</v>
      </c>
      <c r="M237" s="42">
        <f>[1]!BasilRadata10[[#This Row],[8E. Oppgi antall årsverk barnehagen har pensjonsforpliktelser for:]]</f>
        <v>0</v>
      </c>
      <c r="N237" s="11">
        <f>[1]!BasilRadata10[[#This Row],[HEQ
0-2]]</f>
        <v>0</v>
      </c>
      <c r="O237" s="11">
        <f>[1]!BasilRadata10[[#This Row],[HEQ
3-6]]</f>
        <v>0</v>
      </c>
    </row>
    <row r="238" spans="1:15" x14ac:dyDescent="0.25">
      <c r="A238" s="186">
        <f>[1]!BasilRadata10[[#This Row],[År]]</f>
        <v>0</v>
      </c>
      <c r="B238" s="187">
        <f>[1]!BasilRadata10[[#This Row],[1A. Kommunenr:]]</f>
        <v>0</v>
      </c>
      <c r="C238" s="186">
        <f>[1]!BasilRadata10[[#This Row],[1A. Kommune:]]</f>
        <v>0</v>
      </c>
      <c r="D238" s="186">
        <f>[1]!BasilRadata10[[#This Row],[1A. Bydelsnummer:]]</f>
        <v>0</v>
      </c>
      <c r="E238" s="186">
        <f>[1]!BasilRadata10[[#This Row],[1A. Bydelsnavn:]]</f>
        <v>0</v>
      </c>
      <c r="F238" s="186">
        <f>[1]!BasilRadata10[[#This Row],[1A. Fylkesnummer:]]</f>
        <v>0</v>
      </c>
      <c r="G238" s="186">
        <f>[1]!BasilRadata10[[#This Row],[1A. Fylkesnavn:]]</f>
        <v>0</v>
      </c>
      <c r="H238" s="187">
        <f>[1]!BasilRadata10[[#This Row],[1B. Barnehage:]]</f>
        <v>0</v>
      </c>
      <c r="I238" s="187">
        <f>[1]!BasilRadata10[[#This Row],[1B. Organisasjonsnummer:]]</f>
        <v>0</v>
      </c>
      <c r="J238" s="187">
        <f>[1]!BasilRadata10[[#This Row],[1C. Etablert drift(årstall):]]</f>
        <v>0</v>
      </c>
      <c r="K238" s="186">
        <f>[1]!BasilRadata10[[#This Row],[1D. Barnehagetype:]]</f>
        <v>0</v>
      </c>
      <c r="L238" s="187">
        <f>[1]!BasilRadata10[[#This Row],[2A. Barnehagens eier(Private eiere må fylle ut pkt.C):]]</f>
        <v>0</v>
      </c>
      <c r="M238" s="42">
        <f>[1]!BasilRadata10[[#This Row],[8E. Oppgi antall årsverk barnehagen har pensjonsforpliktelser for:]]</f>
        <v>0</v>
      </c>
      <c r="N238" s="11">
        <f>[1]!BasilRadata10[[#This Row],[HEQ
0-2]]</f>
        <v>0</v>
      </c>
      <c r="O238" s="11">
        <f>[1]!BasilRadata10[[#This Row],[HEQ
3-6]]</f>
        <v>0</v>
      </c>
    </row>
    <row r="239" spans="1:15" x14ac:dyDescent="0.25">
      <c r="A239" s="186">
        <f>[1]!BasilRadata10[[#This Row],[År]]</f>
        <v>0</v>
      </c>
      <c r="B239" s="187">
        <f>[1]!BasilRadata10[[#This Row],[1A. Kommunenr:]]</f>
        <v>0</v>
      </c>
      <c r="C239" s="186">
        <f>[1]!BasilRadata10[[#This Row],[1A. Kommune:]]</f>
        <v>0</v>
      </c>
      <c r="D239" s="186">
        <f>[1]!BasilRadata10[[#This Row],[1A. Bydelsnummer:]]</f>
        <v>0</v>
      </c>
      <c r="E239" s="186">
        <f>[1]!BasilRadata10[[#This Row],[1A. Bydelsnavn:]]</f>
        <v>0</v>
      </c>
      <c r="F239" s="186">
        <f>[1]!BasilRadata10[[#This Row],[1A. Fylkesnummer:]]</f>
        <v>0</v>
      </c>
      <c r="G239" s="186">
        <f>[1]!BasilRadata10[[#This Row],[1A. Fylkesnavn:]]</f>
        <v>0</v>
      </c>
      <c r="H239" s="187">
        <f>[1]!BasilRadata10[[#This Row],[1B. Barnehage:]]</f>
        <v>0</v>
      </c>
      <c r="I239" s="187">
        <f>[1]!BasilRadata10[[#This Row],[1B. Organisasjonsnummer:]]</f>
        <v>0</v>
      </c>
      <c r="J239" s="187">
        <f>[1]!BasilRadata10[[#This Row],[1C. Etablert drift(årstall):]]</f>
        <v>0</v>
      </c>
      <c r="K239" s="186">
        <f>[1]!BasilRadata10[[#This Row],[1D. Barnehagetype:]]</f>
        <v>0</v>
      </c>
      <c r="L239" s="187">
        <f>[1]!BasilRadata10[[#This Row],[2A. Barnehagens eier(Private eiere må fylle ut pkt.C):]]</f>
        <v>0</v>
      </c>
      <c r="M239" s="42">
        <f>[1]!BasilRadata10[[#This Row],[8E. Oppgi antall årsverk barnehagen har pensjonsforpliktelser for:]]</f>
        <v>0</v>
      </c>
      <c r="N239" s="11">
        <f>[1]!BasilRadata10[[#This Row],[HEQ
0-2]]</f>
        <v>0</v>
      </c>
      <c r="O239" s="11">
        <f>[1]!BasilRadata10[[#This Row],[HEQ
3-6]]</f>
        <v>0</v>
      </c>
    </row>
    <row r="240" spans="1:15" x14ac:dyDescent="0.25">
      <c r="A240" s="186">
        <f>[1]!BasilRadata10[[#This Row],[År]]</f>
        <v>0</v>
      </c>
      <c r="B240" s="187">
        <f>[1]!BasilRadata10[[#This Row],[1A. Kommunenr:]]</f>
        <v>0</v>
      </c>
      <c r="C240" s="186">
        <f>[1]!BasilRadata10[[#This Row],[1A. Kommune:]]</f>
        <v>0</v>
      </c>
      <c r="D240" s="186">
        <f>[1]!BasilRadata10[[#This Row],[1A. Bydelsnummer:]]</f>
        <v>0</v>
      </c>
      <c r="E240" s="186">
        <f>[1]!BasilRadata10[[#This Row],[1A. Bydelsnavn:]]</f>
        <v>0</v>
      </c>
      <c r="F240" s="186">
        <f>[1]!BasilRadata10[[#This Row],[1A. Fylkesnummer:]]</f>
        <v>0</v>
      </c>
      <c r="G240" s="186">
        <f>[1]!BasilRadata10[[#This Row],[1A. Fylkesnavn:]]</f>
        <v>0</v>
      </c>
      <c r="H240" s="187">
        <f>[1]!BasilRadata10[[#This Row],[1B. Barnehage:]]</f>
        <v>0</v>
      </c>
      <c r="I240" s="187">
        <f>[1]!BasilRadata10[[#This Row],[1B. Organisasjonsnummer:]]</f>
        <v>0</v>
      </c>
      <c r="J240" s="187">
        <f>[1]!BasilRadata10[[#This Row],[1C. Etablert drift(årstall):]]</f>
        <v>0</v>
      </c>
      <c r="K240" s="186">
        <f>[1]!BasilRadata10[[#This Row],[1D. Barnehagetype:]]</f>
        <v>0</v>
      </c>
      <c r="L240" s="187">
        <f>[1]!BasilRadata10[[#This Row],[2A. Barnehagens eier(Private eiere må fylle ut pkt.C):]]</f>
        <v>0</v>
      </c>
      <c r="M240" s="42">
        <f>[1]!BasilRadata10[[#This Row],[8E. Oppgi antall årsverk barnehagen har pensjonsforpliktelser for:]]</f>
        <v>0</v>
      </c>
      <c r="N240" s="11">
        <f>[1]!BasilRadata10[[#This Row],[HEQ
0-2]]</f>
        <v>0</v>
      </c>
      <c r="O240" s="11">
        <f>[1]!BasilRadata10[[#This Row],[HEQ
3-6]]</f>
        <v>0</v>
      </c>
    </row>
    <row r="241" spans="1:15" x14ac:dyDescent="0.25">
      <c r="A241" s="186">
        <f>[1]!BasilRadata10[[#This Row],[År]]</f>
        <v>0</v>
      </c>
      <c r="B241" s="187">
        <f>[1]!BasilRadata10[[#This Row],[1A. Kommunenr:]]</f>
        <v>0</v>
      </c>
      <c r="C241" s="186">
        <f>[1]!BasilRadata10[[#This Row],[1A. Kommune:]]</f>
        <v>0</v>
      </c>
      <c r="D241" s="186">
        <f>[1]!BasilRadata10[[#This Row],[1A. Bydelsnummer:]]</f>
        <v>0</v>
      </c>
      <c r="E241" s="186">
        <f>[1]!BasilRadata10[[#This Row],[1A. Bydelsnavn:]]</f>
        <v>0</v>
      </c>
      <c r="F241" s="186">
        <f>[1]!BasilRadata10[[#This Row],[1A. Fylkesnummer:]]</f>
        <v>0</v>
      </c>
      <c r="G241" s="186">
        <f>[1]!BasilRadata10[[#This Row],[1A. Fylkesnavn:]]</f>
        <v>0</v>
      </c>
      <c r="H241" s="187">
        <f>[1]!BasilRadata10[[#This Row],[1B. Barnehage:]]</f>
        <v>0</v>
      </c>
      <c r="I241" s="187">
        <f>[1]!BasilRadata10[[#This Row],[1B. Organisasjonsnummer:]]</f>
        <v>0</v>
      </c>
      <c r="J241" s="187">
        <f>[1]!BasilRadata10[[#This Row],[1C. Etablert drift(årstall):]]</f>
        <v>0</v>
      </c>
      <c r="K241" s="186">
        <f>[1]!BasilRadata10[[#This Row],[1D. Barnehagetype:]]</f>
        <v>0</v>
      </c>
      <c r="L241" s="187">
        <f>[1]!BasilRadata10[[#This Row],[2A. Barnehagens eier(Private eiere må fylle ut pkt.C):]]</f>
        <v>0</v>
      </c>
      <c r="M241" s="42">
        <f>[1]!BasilRadata10[[#This Row],[8E. Oppgi antall årsverk barnehagen har pensjonsforpliktelser for:]]</f>
        <v>0</v>
      </c>
      <c r="N241" s="11">
        <f>[1]!BasilRadata10[[#This Row],[HEQ
0-2]]</f>
        <v>0</v>
      </c>
      <c r="O241" s="11">
        <f>[1]!BasilRadata10[[#This Row],[HEQ
3-6]]</f>
        <v>0</v>
      </c>
    </row>
    <row r="242" spans="1:15" x14ac:dyDescent="0.25">
      <c r="A242" s="186">
        <f>[1]!BasilRadata10[[#This Row],[År]]</f>
        <v>0</v>
      </c>
      <c r="B242" s="187">
        <f>[1]!BasilRadata10[[#This Row],[1A. Kommunenr:]]</f>
        <v>0</v>
      </c>
      <c r="C242" s="186">
        <f>[1]!BasilRadata10[[#This Row],[1A. Kommune:]]</f>
        <v>0</v>
      </c>
      <c r="D242" s="186">
        <f>[1]!BasilRadata10[[#This Row],[1A. Bydelsnummer:]]</f>
        <v>0</v>
      </c>
      <c r="E242" s="186">
        <f>[1]!BasilRadata10[[#This Row],[1A. Bydelsnavn:]]</f>
        <v>0</v>
      </c>
      <c r="F242" s="186">
        <f>[1]!BasilRadata10[[#This Row],[1A. Fylkesnummer:]]</f>
        <v>0</v>
      </c>
      <c r="G242" s="186">
        <f>[1]!BasilRadata10[[#This Row],[1A. Fylkesnavn:]]</f>
        <v>0</v>
      </c>
      <c r="H242" s="187">
        <f>[1]!BasilRadata10[[#This Row],[1B. Barnehage:]]</f>
        <v>0</v>
      </c>
      <c r="I242" s="187">
        <f>[1]!BasilRadata10[[#This Row],[1B. Organisasjonsnummer:]]</f>
        <v>0</v>
      </c>
      <c r="J242" s="187">
        <f>[1]!BasilRadata10[[#This Row],[1C. Etablert drift(årstall):]]</f>
        <v>0</v>
      </c>
      <c r="K242" s="186">
        <f>[1]!BasilRadata10[[#This Row],[1D. Barnehagetype:]]</f>
        <v>0</v>
      </c>
      <c r="L242" s="187">
        <f>[1]!BasilRadata10[[#This Row],[2A. Barnehagens eier(Private eiere må fylle ut pkt.C):]]</f>
        <v>0</v>
      </c>
      <c r="M242" s="42">
        <f>[1]!BasilRadata10[[#This Row],[8E. Oppgi antall årsverk barnehagen har pensjonsforpliktelser for:]]</f>
        <v>0</v>
      </c>
      <c r="N242" s="11">
        <f>[1]!BasilRadata10[[#This Row],[HEQ
0-2]]</f>
        <v>0</v>
      </c>
      <c r="O242" s="11">
        <f>[1]!BasilRadata10[[#This Row],[HEQ
3-6]]</f>
        <v>0</v>
      </c>
    </row>
    <row r="243" spans="1:15" x14ac:dyDescent="0.25">
      <c r="A243" s="186">
        <f>[1]!BasilRadata10[[#This Row],[År]]</f>
        <v>0</v>
      </c>
      <c r="B243" s="187">
        <f>[1]!BasilRadata10[[#This Row],[1A. Kommunenr:]]</f>
        <v>0</v>
      </c>
      <c r="C243" s="186">
        <f>[1]!BasilRadata10[[#This Row],[1A. Kommune:]]</f>
        <v>0</v>
      </c>
      <c r="D243" s="186">
        <f>[1]!BasilRadata10[[#This Row],[1A. Bydelsnummer:]]</f>
        <v>0</v>
      </c>
      <c r="E243" s="186">
        <f>[1]!BasilRadata10[[#This Row],[1A. Bydelsnavn:]]</f>
        <v>0</v>
      </c>
      <c r="F243" s="186">
        <f>[1]!BasilRadata10[[#This Row],[1A. Fylkesnummer:]]</f>
        <v>0</v>
      </c>
      <c r="G243" s="186">
        <f>[1]!BasilRadata10[[#This Row],[1A. Fylkesnavn:]]</f>
        <v>0</v>
      </c>
      <c r="H243" s="187">
        <f>[1]!BasilRadata10[[#This Row],[1B. Barnehage:]]</f>
        <v>0</v>
      </c>
      <c r="I243" s="187">
        <f>[1]!BasilRadata10[[#This Row],[1B. Organisasjonsnummer:]]</f>
        <v>0</v>
      </c>
      <c r="J243" s="187">
        <f>[1]!BasilRadata10[[#This Row],[1C. Etablert drift(årstall):]]</f>
        <v>0</v>
      </c>
      <c r="K243" s="186">
        <f>[1]!BasilRadata10[[#This Row],[1D. Barnehagetype:]]</f>
        <v>0</v>
      </c>
      <c r="L243" s="187">
        <f>[1]!BasilRadata10[[#This Row],[2A. Barnehagens eier(Private eiere må fylle ut pkt.C):]]</f>
        <v>0</v>
      </c>
      <c r="M243" s="42">
        <f>[1]!BasilRadata10[[#This Row],[8E. Oppgi antall årsverk barnehagen har pensjonsforpliktelser for:]]</f>
        <v>0</v>
      </c>
      <c r="N243" s="11">
        <f>[1]!BasilRadata10[[#This Row],[HEQ
0-2]]</f>
        <v>0</v>
      </c>
      <c r="O243" s="11">
        <f>[1]!BasilRadata10[[#This Row],[HEQ
3-6]]</f>
        <v>0</v>
      </c>
    </row>
    <row r="244" spans="1:15" x14ac:dyDescent="0.25">
      <c r="A244" s="186">
        <f>[1]!BasilRadata10[[#This Row],[År]]</f>
        <v>0</v>
      </c>
      <c r="B244" s="187">
        <f>[1]!BasilRadata10[[#This Row],[1A. Kommunenr:]]</f>
        <v>0</v>
      </c>
      <c r="C244" s="186">
        <f>[1]!BasilRadata10[[#This Row],[1A. Kommune:]]</f>
        <v>0</v>
      </c>
      <c r="D244" s="186">
        <f>[1]!BasilRadata10[[#This Row],[1A. Bydelsnummer:]]</f>
        <v>0</v>
      </c>
      <c r="E244" s="186">
        <f>[1]!BasilRadata10[[#This Row],[1A. Bydelsnavn:]]</f>
        <v>0</v>
      </c>
      <c r="F244" s="186">
        <f>[1]!BasilRadata10[[#This Row],[1A. Fylkesnummer:]]</f>
        <v>0</v>
      </c>
      <c r="G244" s="186">
        <f>[1]!BasilRadata10[[#This Row],[1A. Fylkesnavn:]]</f>
        <v>0</v>
      </c>
      <c r="H244" s="187">
        <f>[1]!BasilRadata10[[#This Row],[1B. Barnehage:]]</f>
        <v>0</v>
      </c>
      <c r="I244" s="187">
        <f>[1]!BasilRadata10[[#This Row],[1B. Organisasjonsnummer:]]</f>
        <v>0</v>
      </c>
      <c r="J244" s="187">
        <f>[1]!BasilRadata10[[#This Row],[1C. Etablert drift(årstall):]]</f>
        <v>0</v>
      </c>
      <c r="K244" s="186">
        <f>[1]!BasilRadata10[[#This Row],[1D. Barnehagetype:]]</f>
        <v>0</v>
      </c>
      <c r="L244" s="187">
        <f>[1]!BasilRadata10[[#This Row],[2A. Barnehagens eier(Private eiere må fylle ut pkt.C):]]</f>
        <v>0</v>
      </c>
      <c r="M244" s="42">
        <f>[1]!BasilRadata10[[#This Row],[8E. Oppgi antall årsverk barnehagen har pensjonsforpliktelser for:]]</f>
        <v>0</v>
      </c>
      <c r="N244" s="11">
        <f>[1]!BasilRadata10[[#This Row],[HEQ
0-2]]</f>
        <v>0</v>
      </c>
      <c r="O244" s="11">
        <f>[1]!BasilRadata10[[#This Row],[HEQ
3-6]]</f>
        <v>0</v>
      </c>
    </row>
    <row r="245" spans="1:15" x14ac:dyDescent="0.25">
      <c r="A245" s="186">
        <f>[1]!BasilRadata10[[#This Row],[År]]</f>
        <v>0</v>
      </c>
      <c r="B245" s="187">
        <f>[1]!BasilRadata10[[#This Row],[1A. Kommunenr:]]</f>
        <v>0</v>
      </c>
      <c r="C245" s="186">
        <f>[1]!BasilRadata10[[#This Row],[1A. Kommune:]]</f>
        <v>0</v>
      </c>
      <c r="D245" s="186">
        <f>[1]!BasilRadata10[[#This Row],[1A. Bydelsnummer:]]</f>
        <v>0</v>
      </c>
      <c r="E245" s="186">
        <f>[1]!BasilRadata10[[#This Row],[1A. Bydelsnavn:]]</f>
        <v>0</v>
      </c>
      <c r="F245" s="186">
        <f>[1]!BasilRadata10[[#This Row],[1A. Fylkesnummer:]]</f>
        <v>0</v>
      </c>
      <c r="G245" s="186">
        <f>[1]!BasilRadata10[[#This Row],[1A. Fylkesnavn:]]</f>
        <v>0</v>
      </c>
      <c r="H245" s="187">
        <f>[1]!BasilRadata10[[#This Row],[1B. Barnehage:]]</f>
        <v>0</v>
      </c>
      <c r="I245" s="187">
        <f>[1]!BasilRadata10[[#This Row],[1B. Organisasjonsnummer:]]</f>
        <v>0</v>
      </c>
      <c r="J245" s="187">
        <f>[1]!BasilRadata10[[#This Row],[1C. Etablert drift(årstall):]]</f>
        <v>0</v>
      </c>
      <c r="K245" s="186">
        <f>[1]!BasilRadata10[[#This Row],[1D. Barnehagetype:]]</f>
        <v>0</v>
      </c>
      <c r="L245" s="187">
        <f>[1]!BasilRadata10[[#This Row],[2A. Barnehagens eier(Private eiere må fylle ut pkt.C):]]</f>
        <v>0</v>
      </c>
      <c r="M245" s="42">
        <f>[1]!BasilRadata10[[#This Row],[8E. Oppgi antall årsverk barnehagen har pensjonsforpliktelser for:]]</f>
        <v>0</v>
      </c>
      <c r="N245" s="11">
        <f>[1]!BasilRadata10[[#This Row],[HEQ
0-2]]</f>
        <v>0</v>
      </c>
      <c r="O245" s="11">
        <f>[1]!BasilRadata10[[#This Row],[HEQ
3-6]]</f>
        <v>0</v>
      </c>
    </row>
    <row r="246" spans="1:15" x14ac:dyDescent="0.25">
      <c r="A246" s="186">
        <f>[1]!BasilRadata10[[#This Row],[År]]</f>
        <v>0</v>
      </c>
      <c r="B246" s="187">
        <f>[1]!BasilRadata10[[#This Row],[1A. Kommunenr:]]</f>
        <v>0</v>
      </c>
      <c r="C246" s="186">
        <f>[1]!BasilRadata10[[#This Row],[1A. Kommune:]]</f>
        <v>0</v>
      </c>
      <c r="D246" s="186">
        <f>[1]!BasilRadata10[[#This Row],[1A. Bydelsnummer:]]</f>
        <v>0</v>
      </c>
      <c r="E246" s="186">
        <f>[1]!BasilRadata10[[#This Row],[1A. Bydelsnavn:]]</f>
        <v>0</v>
      </c>
      <c r="F246" s="186">
        <f>[1]!BasilRadata10[[#This Row],[1A. Fylkesnummer:]]</f>
        <v>0</v>
      </c>
      <c r="G246" s="186">
        <f>[1]!BasilRadata10[[#This Row],[1A. Fylkesnavn:]]</f>
        <v>0</v>
      </c>
      <c r="H246" s="187">
        <f>[1]!BasilRadata10[[#This Row],[1B. Barnehage:]]</f>
        <v>0</v>
      </c>
      <c r="I246" s="187">
        <f>[1]!BasilRadata10[[#This Row],[1B. Organisasjonsnummer:]]</f>
        <v>0</v>
      </c>
      <c r="J246" s="187">
        <f>[1]!BasilRadata10[[#This Row],[1C. Etablert drift(årstall):]]</f>
        <v>0</v>
      </c>
      <c r="K246" s="186">
        <f>[1]!BasilRadata10[[#This Row],[1D. Barnehagetype:]]</f>
        <v>0</v>
      </c>
      <c r="L246" s="187">
        <f>[1]!BasilRadata10[[#This Row],[2A. Barnehagens eier(Private eiere må fylle ut pkt.C):]]</f>
        <v>0</v>
      </c>
      <c r="M246" s="42">
        <f>[1]!BasilRadata10[[#This Row],[8E. Oppgi antall årsverk barnehagen har pensjonsforpliktelser for:]]</f>
        <v>0</v>
      </c>
      <c r="N246" s="11">
        <f>[1]!BasilRadata10[[#This Row],[HEQ
0-2]]</f>
        <v>0</v>
      </c>
      <c r="O246" s="11">
        <f>[1]!BasilRadata10[[#This Row],[HEQ
3-6]]</f>
        <v>0</v>
      </c>
    </row>
    <row r="247" spans="1:15" x14ac:dyDescent="0.25">
      <c r="A247" s="186">
        <f>[1]!BasilRadata10[[#This Row],[År]]</f>
        <v>0</v>
      </c>
      <c r="B247" s="187">
        <f>[1]!BasilRadata10[[#This Row],[1A. Kommunenr:]]</f>
        <v>0</v>
      </c>
      <c r="C247" s="186">
        <f>[1]!BasilRadata10[[#This Row],[1A. Kommune:]]</f>
        <v>0</v>
      </c>
      <c r="D247" s="186">
        <f>[1]!BasilRadata10[[#This Row],[1A. Bydelsnummer:]]</f>
        <v>0</v>
      </c>
      <c r="E247" s="186">
        <f>[1]!BasilRadata10[[#This Row],[1A. Bydelsnavn:]]</f>
        <v>0</v>
      </c>
      <c r="F247" s="186">
        <f>[1]!BasilRadata10[[#This Row],[1A. Fylkesnummer:]]</f>
        <v>0</v>
      </c>
      <c r="G247" s="186">
        <f>[1]!BasilRadata10[[#This Row],[1A. Fylkesnavn:]]</f>
        <v>0</v>
      </c>
      <c r="H247" s="187">
        <f>[1]!BasilRadata10[[#This Row],[1B. Barnehage:]]</f>
        <v>0</v>
      </c>
      <c r="I247" s="187">
        <f>[1]!BasilRadata10[[#This Row],[1B. Organisasjonsnummer:]]</f>
        <v>0</v>
      </c>
      <c r="J247" s="187">
        <f>[1]!BasilRadata10[[#This Row],[1C. Etablert drift(årstall):]]</f>
        <v>0</v>
      </c>
      <c r="K247" s="186">
        <f>[1]!BasilRadata10[[#This Row],[1D. Barnehagetype:]]</f>
        <v>0</v>
      </c>
      <c r="L247" s="187">
        <f>[1]!BasilRadata10[[#This Row],[2A. Barnehagens eier(Private eiere må fylle ut pkt.C):]]</f>
        <v>0</v>
      </c>
      <c r="M247" s="42">
        <f>[1]!BasilRadata10[[#This Row],[8E. Oppgi antall årsverk barnehagen har pensjonsforpliktelser for:]]</f>
        <v>0</v>
      </c>
      <c r="N247" s="11">
        <f>[1]!BasilRadata10[[#This Row],[HEQ
0-2]]</f>
        <v>0</v>
      </c>
      <c r="O247" s="11">
        <f>[1]!BasilRadata10[[#This Row],[HEQ
3-6]]</f>
        <v>0</v>
      </c>
    </row>
    <row r="248" spans="1:15" x14ac:dyDescent="0.25">
      <c r="A248" s="186">
        <f>[1]!BasilRadata10[[#This Row],[År]]</f>
        <v>0</v>
      </c>
      <c r="B248" s="187">
        <f>[1]!BasilRadata10[[#This Row],[1A. Kommunenr:]]</f>
        <v>0</v>
      </c>
      <c r="C248" s="186">
        <f>[1]!BasilRadata10[[#This Row],[1A. Kommune:]]</f>
        <v>0</v>
      </c>
      <c r="D248" s="186">
        <f>[1]!BasilRadata10[[#This Row],[1A. Bydelsnummer:]]</f>
        <v>0</v>
      </c>
      <c r="E248" s="186">
        <f>[1]!BasilRadata10[[#This Row],[1A. Bydelsnavn:]]</f>
        <v>0</v>
      </c>
      <c r="F248" s="186">
        <f>[1]!BasilRadata10[[#This Row],[1A. Fylkesnummer:]]</f>
        <v>0</v>
      </c>
      <c r="G248" s="186">
        <f>[1]!BasilRadata10[[#This Row],[1A. Fylkesnavn:]]</f>
        <v>0</v>
      </c>
      <c r="H248" s="187">
        <f>[1]!BasilRadata10[[#This Row],[1B. Barnehage:]]</f>
        <v>0</v>
      </c>
      <c r="I248" s="187">
        <f>[1]!BasilRadata10[[#This Row],[1B. Organisasjonsnummer:]]</f>
        <v>0</v>
      </c>
      <c r="J248" s="187">
        <f>[1]!BasilRadata10[[#This Row],[1C. Etablert drift(årstall):]]</f>
        <v>0</v>
      </c>
      <c r="K248" s="186">
        <f>[1]!BasilRadata10[[#This Row],[1D. Barnehagetype:]]</f>
        <v>0</v>
      </c>
      <c r="L248" s="187">
        <f>[1]!BasilRadata10[[#This Row],[2A. Barnehagens eier(Private eiere må fylle ut pkt.C):]]</f>
        <v>0</v>
      </c>
      <c r="M248" s="42">
        <f>[1]!BasilRadata10[[#This Row],[8E. Oppgi antall årsverk barnehagen har pensjonsforpliktelser for:]]</f>
        <v>0</v>
      </c>
      <c r="N248" s="11">
        <f>[1]!BasilRadata10[[#This Row],[HEQ
0-2]]</f>
        <v>0</v>
      </c>
      <c r="O248" s="11">
        <f>[1]!BasilRadata10[[#This Row],[HEQ
3-6]]</f>
        <v>0</v>
      </c>
    </row>
    <row r="249" spans="1:15" x14ac:dyDescent="0.25">
      <c r="A249" s="186">
        <f>[1]!BasilRadata10[[#This Row],[År]]</f>
        <v>0</v>
      </c>
      <c r="B249" s="187">
        <f>[1]!BasilRadata10[[#This Row],[1A. Kommunenr:]]</f>
        <v>0</v>
      </c>
      <c r="C249" s="186">
        <f>[1]!BasilRadata10[[#This Row],[1A. Kommune:]]</f>
        <v>0</v>
      </c>
      <c r="D249" s="186">
        <f>[1]!BasilRadata10[[#This Row],[1A. Bydelsnummer:]]</f>
        <v>0</v>
      </c>
      <c r="E249" s="186">
        <f>[1]!BasilRadata10[[#This Row],[1A. Bydelsnavn:]]</f>
        <v>0</v>
      </c>
      <c r="F249" s="186">
        <f>[1]!BasilRadata10[[#This Row],[1A. Fylkesnummer:]]</f>
        <v>0</v>
      </c>
      <c r="G249" s="186">
        <f>[1]!BasilRadata10[[#This Row],[1A. Fylkesnavn:]]</f>
        <v>0</v>
      </c>
      <c r="H249" s="187">
        <f>[1]!BasilRadata10[[#This Row],[1B. Barnehage:]]</f>
        <v>0</v>
      </c>
      <c r="I249" s="187">
        <f>[1]!BasilRadata10[[#This Row],[1B. Organisasjonsnummer:]]</f>
        <v>0</v>
      </c>
      <c r="J249" s="187">
        <f>[1]!BasilRadata10[[#This Row],[1C. Etablert drift(årstall):]]</f>
        <v>0</v>
      </c>
      <c r="K249" s="186">
        <f>[1]!BasilRadata10[[#This Row],[1D. Barnehagetype:]]</f>
        <v>0</v>
      </c>
      <c r="L249" s="187">
        <f>[1]!BasilRadata10[[#This Row],[2A. Barnehagens eier(Private eiere må fylle ut pkt.C):]]</f>
        <v>0</v>
      </c>
      <c r="M249" s="42">
        <f>[1]!BasilRadata10[[#This Row],[8E. Oppgi antall årsverk barnehagen har pensjonsforpliktelser for:]]</f>
        <v>0</v>
      </c>
      <c r="N249" s="11">
        <f>[1]!BasilRadata10[[#This Row],[HEQ
0-2]]</f>
        <v>0</v>
      </c>
      <c r="O249" s="11">
        <f>[1]!BasilRadata10[[#This Row],[HEQ
3-6]]</f>
        <v>0</v>
      </c>
    </row>
    <row r="250" spans="1:15" x14ac:dyDescent="0.25">
      <c r="A250" s="186">
        <f>[1]!BasilRadata10[[#This Row],[År]]</f>
        <v>0</v>
      </c>
      <c r="B250" s="187">
        <f>[1]!BasilRadata10[[#This Row],[1A. Kommunenr:]]</f>
        <v>0</v>
      </c>
      <c r="C250" s="186">
        <f>[1]!BasilRadata10[[#This Row],[1A. Kommune:]]</f>
        <v>0</v>
      </c>
      <c r="D250" s="186">
        <f>[1]!BasilRadata10[[#This Row],[1A. Bydelsnummer:]]</f>
        <v>0</v>
      </c>
      <c r="E250" s="186">
        <f>[1]!BasilRadata10[[#This Row],[1A. Bydelsnavn:]]</f>
        <v>0</v>
      </c>
      <c r="F250" s="186">
        <f>[1]!BasilRadata10[[#This Row],[1A. Fylkesnummer:]]</f>
        <v>0</v>
      </c>
      <c r="G250" s="186">
        <f>[1]!BasilRadata10[[#This Row],[1A. Fylkesnavn:]]</f>
        <v>0</v>
      </c>
      <c r="H250" s="187">
        <f>[1]!BasilRadata10[[#This Row],[1B. Barnehage:]]</f>
        <v>0</v>
      </c>
      <c r="I250" s="187">
        <f>[1]!BasilRadata10[[#This Row],[1B. Organisasjonsnummer:]]</f>
        <v>0</v>
      </c>
      <c r="J250" s="187">
        <f>[1]!BasilRadata10[[#This Row],[1C. Etablert drift(årstall):]]</f>
        <v>0</v>
      </c>
      <c r="K250" s="186">
        <f>[1]!BasilRadata10[[#This Row],[1D. Barnehagetype:]]</f>
        <v>0</v>
      </c>
      <c r="L250" s="187">
        <f>[1]!BasilRadata10[[#This Row],[2A. Barnehagens eier(Private eiere må fylle ut pkt.C):]]</f>
        <v>0</v>
      </c>
      <c r="M250" s="42">
        <f>[1]!BasilRadata10[[#This Row],[8E. Oppgi antall årsverk barnehagen har pensjonsforpliktelser for:]]</f>
        <v>0</v>
      </c>
      <c r="N250" s="11">
        <f>[1]!BasilRadata10[[#This Row],[HEQ
0-2]]</f>
        <v>0</v>
      </c>
      <c r="O250" s="11">
        <f>[1]!BasilRadata10[[#This Row],[HEQ
3-6]]</f>
        <v>0</v>
      </c>
    </row>
    <row r="251" spans="1:15" x14ac:dyDescent="0.25">
      <c r="A251" s="186">
        <f>[1]!BasilRadata10[[#This Row],[År]]</f>
        <v>0</v>
      </c>
      <c r="B251" s="187">
        <f>[1]!BasilRadata10[[#This Row],[1A. Kommunenr:]]</f>
        <v>0</v>
      </c>
      <c r="C251" s="186">
        <f>[1]!BasilRadata10[[#This Row],[1A. Kommune:]]</f>
        <v>0</v>
      </c>
      <c r="D251" s="186">
        <f>[1]!BasilRadata10[[#This Row],[1A. Bydelsnummer:]]</f>
        <v>0</v>
      </c>
      <c r="E251" s="186">
        <f>[1]!BasilRadata10[[#This Row],[1A. Bydelsnavn:]]</f>
        <v>0</v>
      </c>
      <c r="F251" s="186">
        <f>[1]!BasilRadata10[[#This Row],[1A. Fylkesnummer:]]</f>
        <v>0</v>
      </c>
      <c r="G251" s="186">
        <f>[1]!BasilRadata10[[#This Row],[1A. Fylkesnavn:]]</f>
        <v>0</v>
      </c>
      <c r="H251" s="187">
        <f>[1]!BasilRadata10[[#This Row],[1B. Barnehage:]]</f>
        <v>0</v>
      </c>
      <c r="I251" s="187">
        <f>[1]!BasilRadata10[[#This Row],[1B. Organisasjonsnummer:]]</f>
        <v>0</v>
      </c>
      <c r="J251" s="187">
        <f>[1]!BasilRadata10[[#This Row],[1C. Etablert drift(årstall):]]</f>
        <v>0</v>
      </c>
      <c r="K251" s="186">
        <f>[1]!BasilRadata10[[#This Row],[1D. Barnehagetype:]]</f>
        <v>0</v>
      </c>
      <c r="L251" s="187">
        <f>[1]!BasilRadata10[[#This Row],[2A. Barnehagens eier(Private eiere må fylle ut pkt.C):]]</f>
        <v>0</v>
      </c>
      <c r="M251" s="42">
        <f>[1]!BasilRadata10[[#This Row],[8E. Oppgi antall årsverk barnehagen har pensjonsforpliktelser for:]]</f>
        <v>0</v>
      </c>
      <c r="N251" s="11">
        <f>[1]!BasilRadata10[[#This Row],[HEQ
0-2]]</f>
        <v>0</v>
      </c>
      <c r="O251" s="11">
        <f>[1]!BasilRadata10[[#This Row],[HEQ
3-6]]</f>
        <v>0</v>
      </c>
    </row>
    <row r="252" spans="1:15" x14ac:dyDescent="0.25">
      <c r="A252" s="186">
        <f>[1]!BasilRadata10[[#This Row],[År]]</f>
        <v>0</v>
      </c>
      <c r="B252" s="187">
        <f>[1]!BasilRadata10[[#This Row],[1A. Kommunenr:]]</f>
        <v>0</v>
      </c>
      <c r="C252" s="186">
        <f>[1]!BasilRadata10[[#This Row],[1A. Kommune:]]</f>
        <v>0</v>
      </c>
      <c r="D252" s="186">
        <f>[1]!BasilRadata10[[#This Row],[1A. Bydelsnummer:]]</f>
        <v>0</v>
      </c>
      <c r="E252" s="186">
        <f>[1]!BasilRadata10[[#This Row],[1A. Bydelsnavn:]]</f>
        <v>0</v>
      </c>
      <c r="F252" s="186">
        <f>[1]!BasilRadata10[[#This Row],[1A. Fylkesnummer:]]</f>
        <v>0</v>
      </c>
      <c r="G252" s="186">
        <f>[1]!BasilRadata10[[#This Row],[1A. Fylkesnavn:]]</f>
        <v>0</v>
      </c>
      <c r="H252" s="187">
        <f>[1]!BasilRadata10[[#This Row],[1B. Barnehage:]]</f>
        <v>0</v>
      </c>
      <c r="I252" s="187">
        <f>[1]!BasilRadata10[[#This Row],[1B. Organisasjonsnummer:]]</f>
        <v>0</v>
      </c>
      <c r="J252" s="187">
        <f>[1]!BasilRadata10[[#This Row],[1C. Etablert drift(årstall):]]</f>
        <v>0</v>
      </c>
      <c r="K252" s="186">
        <f>[1]!BasilRadata10[[#This Row],[1D. Barnehagetype:]]</f>
        <v>0</v>
      </c>
      <c r="L252" s="187">
        <f>[1]!BasilRadata10[[#This Row],[2A. Barnehagens eier(Private eiere må fylle ut pkt.C):]]</f>
        <v>0</v>
      </c>
      <c r="M252" s="42">
        <f>[1]!BasilRadata10[[#This Row],[8E. Oppgi antall årsverk barnehagen har pensjonsforpliktelser for:]]</f>
        <v>0</v>
      </c>
      <c r="N252" s="11">
        <f>[1]!BasilRadata10[[#This Row],[HEQ
0-2]]</f>
        <v>0</v>
      </c>
      <c r="O252" s="11">
        <f>[1]!BasilRadata10[[#This Row],[HEQ
3-6]]</f>
        <v>0</v>
      </c>
    </row>
    <row r="253" spans="1:15" x14ac:dyDescent="0.25">
      <c r="A253" s="186">
        <f>[1]!BasilRadata10[[#This Row],[År]]</f>
        <v>0</v>
      </c>
      <c r="B253" s="187">
        <f>[1]!BasilRadata10[[#This Row],[1A. Kommunenr:]]</f>
        <v>0</v>
      </c>
      <c r="C253" s="186">
        <f>[1]!BasilRadata10[[#This Row],[1A. Kommune:]]</f>
        <v>0</v>
      </c>
      <c r="D253" s="186">
        <f>[1]!BasilRadata10[[#This Row],[1A. Bydelsnummer:]]</f>
        <v>0</v>
      </c>
      <c r="E253" s="186">
        <f>[1]!BasilRadata10[[#This Row],[1A. Bydelsnavn:]]</f>
        <v>0</v>
      </c>
      <c r="F253" s="186">
        <f>[1]!BasilRadata10[[#This Row],[1A. Fylkesnummer:]]</f>
        <v>0</v>
      </c>
      <c r="G253" s="186">
        <f>[1]!BasilRadata10[[#This Row],[1A. Fylkesnavn:]]</f>
        <v>0</v>
      </c>
      <c r="H253" s="187">
        <f>[1]!BasilRadata10[[#This Row],[1B. Barnehage:]]</f>
        <v>0</v>
      </c>
      <c r="I253" s="187">
        <f>[1]!BasilRadata10[[#This Row],[1B. Organisasjonsnummer:]]</f>
        <v>0</v>
      </c>
      <c r="J253" s="187">
        <f>[1]!BasilRadata10[[#This Row],[1C. Etablert drift(årstall):]]</f>
        <v>0</v>
      </c>
      <c r="K253" s="186">
        <f>[1]!BasilRadata10[[#This Row],[1D. Barnehagetype:]]</f>
        <v>0</v>
      </c>
      <c r="L253" s="187">
        <f>[1]!BasilRadata10[[#This Row],[2A. Barnehagens eier(Private eiere må fylle ut pkt.C):]]</f>
        <v>0</v>
      </c>
      <c r="M253" s="42">
        <f>[1]!BasilRadata10[[#This Row],[8E. Oppgi antall årsverk barnehagen har pensjonsforpliktelser for:]]</f>
        <v>0</v>
      </c>
      <c r="N253" s="11">
        <f>[1]!BasilRadata10[[#This Row],[HEQ
0-2]]</f>
        <v>0</v>
      </c>
      <c r="O253" s="11">
        <f>[1]!BasilRadata10[[#This Row],[HEQ
3-6]]</f>
        <v>0</v>
      </c>
    </row>
    <row r="254" spans="1:15" x14ac:dyDescent="0.25">
      <c r="A254" s="186">
        <f>[1]!BasilRadata10[[#This Row],[År]]</f>
        <v>0</v>
      </c>
      <c r="B254" s="187">
        <f>[1]!BasilRadata10[[#This Row],[1A. Kommunenr:]]</f>
        <v>0</v>
      </c>
      <c r="C254" s="186">
        <f>[1]!BasilRadata10[[#This Row],[1A. Kommune:]]</f>
        <v>0</v>
      </c>
      <c r="D254" s="186">
        <f>[1]!BasilRadata10[[#This Row],[1A. Bydelsnummer:]]</f>
        <v>0</v>
      </c>
      <c r="E254" s="186">
        <f>[1]!BasilRadata10[[#This Row],[1A. Bydelsnavn:]]</f>
        <v>0</v>
      </c>
      <c r="F254" s="186">
        <f>[1]!BasilRadata10[[#This Row],[1A. Fylkesnummer:]]</f>
        <v>0</v>
      </c>
      <c r="G254" s="186">
        <f>[1]!BasilRadata10[[#This Row],[1A. Fylkesnavn:]]</f>
        <v>0</v>
      </c>
      <c r="H254" s="187">
        <f>[1]!BasilRadata10[[#This Row],[1B. Barnehage:]]</f>
        <v>0</v>
      </c>
      <c r="I254" s="187">
        <f>[1]!BasilRadata10[[#This Row],[1B. Organisasjonsnummer:]]</f>
        <v>0</v>
      </c>
      <c r="J254" s="187">
        <f>[1]!BasilRadata10[[#This Row],[1C. Etablert drift(årstall):]]</f>
        <v>0</v>
      </c>
      <c r="K254" s="186">
        <f>[1]!BasilRadata10[[#This Row],[1D. Barnehagetype:]]</f>
        <v>0</v>
      </c>
      <c r="L254" s="187">
        <f>[1]!BasilRadata10[[#This Row],[2A. Barnehagens eier(Private eiere må fylle ut pkt.C):]]</f>
        <v>0</v>
      </c>
      <c r="M254" s="42">
        <f>[1]!BasilRadata10[[#This Row],[8E. Oppgi antall årsverk barnehagen har pensjonsforpliktelser for:]]</f>
        <v>0</v>
      </c>
      <c r="N254" s="11">
        <f>[1]!BasilRadata10[[#This Row],[HEQ
0-2]]</f>
        <v>0</v>
      </c>
      <c r="O254" s="11">
        <f>[1]!BasilRadata10[[#This Row],[HEQ
3-6]]</f>
        <v>0</v>
      </c>
    </row>
    <row r="255" spans="1:15" x14ac:dyDescent="0.25">
      <c r="A255" s="186">
        <f>[1]!BasilRadata10[[#This Row],[År]]</f>
        <v>0</v>
      </c>
      <c r="B255" s="187">
        <f>[1]!BasilRadata10[[#This Row],[1A. Kommunenr:]]</f>
        <v>0</v>
      </c>
      <c r="C255" s="186">
        <f>[1]!BasilRadata10[[#This Row],[1A. Kommune:]]</f>
        <v>0</v>
      </c>
      <c r="D255" s="186">
        <f>[1]!BasilRadata10[[#This Row],[1A. Bydelsnummer:]]</f>
        <v>0</v>
      </c>
      <c r="E255" s="186">
        <f>[1]!BasilRadata10[[#This Row],[1A. Bydelsnavn:]]</f>
        <v>0</v>
      </c>
      <c r="F255" s="186">
        <f>[1]!BasilRadata10[[#This Row],[1A. Fylkesnummer:]]</f>
        <v>0</v>
      </c>
      <c r="G255" s="186">
        <f>[1]!BasilRadata10[[#This Row],[1A. Fylkesnavn:]]</f>
        <v>0</v>
      </c>
      <c r="H255" s="187">
        <f>[1]!BasilRadata10[[#This Row],[1B. Barnehage:]]</f>
        <v>0</v>
      </c>
      <c r="I255" s="187">
        <f>[1]!BasilRadata10[[#This Row],[1B. Organisasjonsnummer:]]</f>
        <v>0</v>
      </c>
      <c r="J255" s="187">
        <f>[1]!BasilRadata10[[#This Row],[1C. Etablert drift(årstall):]]</f>
        <v>0</v>
      </c>
      <c r="K255" s="186">
        <f>[1]!BasilRadata10[[#This Row],[1D. Barnehagetype:]]</f>
        <v>0</v>
      </c>
      <c r="L255" s="187">
        <f>[1]!BasilRadata10[[#This Row],[2A. Barnehagens eier(Private eiere må fylle ut pkt.C):]]</f>
        <v>0</v>
      </c>
      <c r="M255" s="42">
        <f>[1]!BasilRadata10[[#This Row],[8E. Oppgi antall årsverk barnehagen har pensjonsforpliktelser for:]]</f>
        <v>0</v>
      </c>
      <c r="N255" s="11">
        <f>[1]!BasilRadata10[[#This Row],[HEQ
0-2]]</f>
        <v>0</v>
      </c>
      <c r="O255" s="11">
        <f>[1]!BasilRadata10[[#This Row],[HEQ
3-6]]</f>
        <v>0</v>
      </c>
    </row>
    <row r="256" spans="1:15" x14ac:dyDescent="0.25">
      <c r="A256" s="186">
        <f>[1]!BasilRadata10[[#This Row],[År]]</f>
        <v>0</v>
      </c>
      <c r="B256" s="187">
        <f>[1]!BasilRadata10[[#This Row],[1A. Kommunenr:]]</f>
        <v>0</v>
      </c>
      <c r="C256" s="186">
        <f>[1]!BasilRadata10[[#This Row],[1A. Kommune:]]</f>
        <v>0</v>
      </c>
      <c r="D256" s="186">
        <f>[1]!BasilRadata10[[#This Row],[1A. Bydelsnummer:]]</f>
        <v>0</v>
      </c>
      <c r="E256" s="186">
        <f>[1]!BasilRadata10[[#This Row],[1A. Bydelsnavn:]]</f>
        <v>0</v>
      </c>
      <c r="F256" s="186">
        <f>[1]!BasilRadata10[[#This Row],[1A. Fylkesnummer:]]</f>
        <v>0</v>
      </c>
      <c r="G256" s="186">
        <f>[1]!BasilRadata10[[#This Row],[1A. Fylkesnavn:]]</f>
        <v>0</v>
      </c>
      <c r="H256" s="187">
        <f>[1]!BasilRadata10[[#This Row],[1B. Barnehage:]]</f>
        <v>0</v>
      </c>
      <c r="I256" s="187">
        <f>[1]!BasilRadata10[[#This Row],[1B. Organisasjonsnummer:]]</f>
        <v>0</v>
      </c>
      <c r="J256" s="187">
        <f>[1]!BasilRadata10[[#This Row],[1C. Etablert drift(årstall):]]</f>
        <v>0</v>
      </c>
      <c r="K256" s="186">
        <f>[1]!BasilRadata10[[#This Row],[1D. Barnehagetype:]]</f>
        <v>0</v>
      </c>
      <c r="L256" s="187">
        <f>[1]!BasilRadata10[[#This Row],[2A. Barnehagens eier(Private eiere må fylle ut pkt.C):]]</f>
        <v>0</v>
      </c>
      <c r="M256" s="42">
        <f>[1]!BasilRadata10[[#This Row],[8E. Oppgi antall årsverk barnehagen har pensjonsforpliktelser for:]]</f>
        <v>0</v>
      </c>
      <c r="N256" s="11">
        <f>[1]!BasilRadata10[[#This Row],[HEQ
0-2]]</f>
        <v>0</v>
      </c>
      <c r="O256" s="11">
        <f>[1]!BasilRadata10[[#This Row],[HEQ
3-6]]</f>
        <v>0</v>
      </c>
    </row>
    <row r="257" spans="1:15" x14ac:dyDescent="0.25">
      <c r="A257" s="186">
        <f>[1]!BasilRadata10[[#This Row],[År]]</f>
        <v>0</v>
      </c>
      <c r="B257" s="187">
        <f>[1]!BasilRadata10[[#This Row],[1A. Kommunenr:]]</f>
        <v>0</v>
      </c>
      <c r="C257" s="186">
        <f>[1]!BasilRadata10[[#This Row],[1A. Kommune:]]</f>
        <v>0</v>
      </c>
      <c r="D257" s="186">
        <f>[1]!BasilRadata10[[#This Row],[1A. Bydelsnummer:]]</f>
        <v>0</v>
      </c>
      <c r="E257" s="186">
        <f>[1]!BasilRadata10[[#This Row],[1A. Bydelsnavn:]]</f>
        <v>0</v>
      </c>
      <c r="F257" s="186">
        <f>[1]!BasilRadata10[[#This Row],[1A. Fylkesnummer:]]</f>
        <v>0</v>
      </c>
      <c r="G257" s="186">
        <f>[1]!BasilRadata10[[#This Row],[1A. Fylkesnavn:]]</f>
        <v>0</v>
      </c>
      <c r="H257" s="187">
        <f>[1]!BasilRadata10[[#This Row],[1B. Barnehage:]]</f>
        <v>0</v>
      </c>
      <c r="I257" s="187">
        <f>[1]!BasilRadata10[[#This Row],[1B. Organisasjonsnummer:]]</f>
        <v>0</v>
      </c>
      <c r="J257" s="187">
        <f>[1]!BasilRadata10[[#This Row],[1C. Etablert drift(årstall):]]</f>
        <v>0</v>
      </c>
      <c r="K257" s="186">
        <f>[1]!BasilRadata10[[#This Row],[1D. Barnehagetype:]]</f>
        <v>0</v>
      </c>
      <c r="L257" s="187">
        <f>[1]!BasilRadata10[[#This Row],[2A. Barnehagens eier(Private eiere må fylle ut pkt.C):]]</f>
        <v>0</v>
      </c>
      <c r="M257" s="42">
        <f>[1]!BasilRadata10[[#This Row],[8E. Oppgi antall årsverk barnehagen har pensjonsforpliktelser for:]]</f>
        <v>0</v>
      </c>
      <c r="N257" s="11">
        <f>[1]!BasilRadata10[[#This Row],[HEQ
0-2]]</f>
        <v>0</v>
      </c>
      <c r="O257" s="11">
        <f>[1]!BasilRadata10[[#This Row],[HEQ
3-6]]</f>
        <v>0</v>
      </c>
    </row>
    <row r="258" spans="1:15" x14ac:dyDescent="0.25">
      <c r="A258" s="186">
        <f>[1]!BasilRadata10[[#This Row],[År]]</f>
        <v>0</v>
      </c>
      <c r="B258" s="187">
        <f>[1]!BasilRadata10[[#This Row],[1A. Kommunenr:]]</f>
        <v>0</v>
      </c>
      <c r="C258" s="186">
        <f>[1]!BasilRadata10[[#This Row],[1A. Kommune:]]</f>
        <v>0</v>
      </c>
      <c r="D258" s="186">
        <f>[1]!BasilRadata10[[#This Row],[1A. Bydelsnummer:]]</f>
        <v>0</v>
      </c>
      <c r="E258" s="186">
        <f>[1]!BasilRadata10[[#This Row],[1A. Bydelsnavn:]]</f>
        <v>0</v>
      </c>
      <c r="F258" s="186">
        <f>[1]!BasilRadata10[[#This Row],[1A. Fylkesnummer:]]</f>
        <v>0</v>
      </c>
      <c r="G258" s="186">
        <f>[1]!BasilRadata10[[#This Row],[1A. Fylkesnavn:]]</f>
        <v>0</v>
      </c>
      <c r="H258" s="187">
        <f>[1]!BasilRadata10[[#This Row],[1B. Barnehage:]]</f>
        <v>0</v>
      </c>
      <c r="I258" s="187">
        <f>[1]!BasilRadata10[[#This Row],[1B. Organisasjonsnummer:]]</f>
        <v>0</v>
      </c>
      <c r="J258" s="187">
        <f>[1]!BasilRadata10[[#This Row],[1C. Etablert drift(årstall):]]</f>
        <v>0</v>
      </c>
      <c r="K258" s="186">
        <f>[1]!BasilRadata10[[#This Row],[1D. Barnehagetype:]]</f>
        <v>0</v>
      </c>
      <c r="L258" s="187">
        <f>[1]!BasilRadata10[[#This Row],[2A. Barnehagens eier(Private eiere må fylle ut pkt.C):]]</f>
        <v>0</v>
      </c>
      <c r="M258" s="42">
        <f>[1]!BasilRadata10[[#This Row],[8E. Oppgi antall årsverk barnehagen har pensjonsforpliktelser for:]]</f>
        <v>0</v>
      </c>
      <c r="N258" s="11">
        <f>[1]!BasilRadata10[[#This Row],[HEQ
0-2]]</f>
        <v>0</v>
      </c>
      <c r="O258" s="11">
        <f>[1]!BasilRadata10[[#This Row],[HEQ
3-6]]</f>
        <v>0</v>
      </c>
    </row>
    <row r="259" spans="1:15" x14ac:dyDescent="0.25">
      <c r="A259" s="186">
        <f>[1]!BasilRadata10[[#This Row],[År]]</f>
        <v>0</v>
      </c>
      <c r="B259" s="187">
        <f>[1]!BasilRadata10[[#This Row],[1A. Kommunenr:]]</f>
        <v>0</v>
      </c>
      <c r="C259" s="186">
        <f>[1]!BasilRadata10[[#This Row],[1A. Kommune:]]</f>
        <v>0</v>
      </c>
      <c r="D259" s="186">
        <f>[1]!BasilRadata10[[#This Row],[1A. Bydelsnummer:]]</f>
        <v>0</v>
      </c>
      <c r="E259" s="186">
        <f>[1]!BasilRadata10[[#This Row],[1A. Bydelsnavn:]]</f>
        <v>0</v>
      </c>
      <c r="F259" s="186">
        <f>[1]!BasilRadata10[[#This Row],[1A. Fylkesnummer:]]</f>
        <v>0</v>
      </c>
      <c r="G259" s="186">
        <f>[1]!BasilRadata10[[#This Row],[1A. Fylkesnavn:]]</f>
        <v>0</v>
      </c>
      <c r="H259" s="187">
        <f>[1]!BasilRadata10[[#This Row],[1B. Barnehage:]]</f>
        <v>0</v>
      </c>
      <c r="I259" s="187">
        <f>[1]!BasilRadata10[[#This Row],[1B. Organisasjonsnummer:]]</f>
        <v>0</v>
      </c>
      <c r="J259" s="187">
        <f>[1]!BasilRadata10[[#This Row],[1C. Etablert drift(årstall):]]</f>
        <v>0</v>
      </c>
      <c r="K259" s="186">
        <f>[1]!BasilRadata10[[#This Row],[1D. Barnehagetype:]]</f>
        <v>0</v>
      </c>
      <c r="L259" s="187">
        <f>[1]!BasilRadata10[[#This Row],[2A. Barnehagens eier(Private eiere må fylle ut pkt.C):]]</f>
        <v>0</v>
      </c>
      <c r="M259" s="42">
        <f>[1]!BasilRadata10[[#This Row],[8E. Oppgi antall årsverk barnehagen har pensjonsforpliktelser for:]]</f>
        <v>0</v>
      </c>
      <c r="N259" s="11">
        <f>[1]!BasilRadata10[[#This Row],[HEQ
0-2]]</f>
        <v>0</v>
      </c>
      <c r="O259" s="11">
        <f>[1]!BasilRadata10[[#This Row],[HEQ
3-6]]</f>
        <v>0</v>
      </c>
    </row>
    <row r="260" spans="1:15" x14ac:dyDescent="0.25">
      <c r="A260" s="186">
        <f>[1]!BasilRadata10[[#This Row],[År]]</f>
        <v>0</v>
      </c>
      <c r="B260" s="187">
        <f>[1]!BasilRadata10[[#This Row],[1A. Kommunenr:]]</f>
        <v>0</v>
      </c>
      <c r="C260" s="186">
        <f>[1]!BasilRadata10[[#This Row],[1A. Kommune:]]</f>
        <v>0</v>
      </c>
      <c r="D260" s="186">
        <f>[1]!BasilRadata10[[#This Row],[1A. Bydelsnummer:]]</f>
        <v>0</v>
      </c>
      <c r="E260" s="186">
        <f>[1]!BasilRadata10[[#This Row],[1A. Bydelsnavn:]]</f>
        <v>0</v>
      </c>
      <c r="F260" s="186">
        <f>[1]!BasilRadata10[[#This Row],[1A. Fylkesnummer:]]</f>
        <v>0</v>
      </c>
      <c r="G260" s="186">
        <f>[1]!BasilRadata10[[#This Row],[1A. Fylkesnavn:]]</f>
        <v>0</v>
      </c>
      <c r="H260" s="187">
        <f>[1]!BasilRadata10[[#This Row],[1B. Barnehage:]]</f>
        <v>0</v>
      </c>
      <c r="I260" s="187">
        <f>[1]!BasilRadata10[[#This Row],[1B. Organisasjonsnummer:]]</f>
        <v>0</v>
      </c>
      <c r="J260" s="187">
        <f>[1]!BasilRadata10[[#This Row],[1C. Etablert drift(årstall):]]</f>
        <v>0</v>
      </c>
      <c r="K260" s="186">
        <f>[1]!BasilRadata10[[#This Row],[1D. Barnehagetype:]]</f>
        <v>0</v>
      </c>
      <c r="L260" s="187">
        <f>[1]!BasilRadata10[[#This Row],[2A. Barnehagens eier(Private eiere må fylle ut pkt.C):]]</f>
        <v>0</v>
      </c>
      <c r="M260" s="42">
        <f>[1]!BasilRadata10[[#This Row],[8E. Oppgi antall årsverk barnehagen har pensjonsforpliktelser for:]]</f>
        <v>0</v>
      </c>
      <c r="N260" s="11">
        <f>[1]!BasilRadata10[[#This Row],[HEQ
0-2]]</f>
        <v>0</v>
      </c>
      <c r="O260" s="11">
        <f>[1]!BasilRadata10[[#This Row],[HEQ
3-6]]</f>
        <v>0</v>
      </c>
    </row>
    <row r="261" spans="1:15" x14ac:dyDescent="0.25">
      <c r="A261" s="186">
        <f>[1]!BasilRadata10[[#This Row],[År]]</f>
        <v>0</v>
      </c>
      <c r="B261" s="187">
        <f>[1]!BasilRadata10[[#This Row],[1A. Kommunenr:]]</f>
        <v>0</v>
      </c>
      <c r="C261" s="186">
        <f>[1]!BasilRadata10[[#This Row],[1A. Kommune:]]</f>
        <v>0</v>
      </c>
      <c r="D261" s="186">
        <f>[1]!BasilRadata10[[#This Row],[1A. Bydelsnummer:]]</f>
        <v>0</v>
      </c>
      <c r="E261" s="186">
        <f>[1]!BasilRadata10[[#This Row],[1A. Bydelsnavn:]]</f>
        <v>0</v>
      </c>
      <c r="F261" s="186">
        <f>[1]!BasilRadata10[[#This Row],[1A. Fylkesnummer:]]</f>
        <v>0</v>
      </c>
      <c r="G261" s="186">
        <f>[1]!BasilRadata10[[#This Row],[1A. Fylkesnavn:]]</f>
        <v>0</v>
      </c>
      <c r="H261" s="187">
        <f>[1]!BasilRadata10[[#This Row],[1B. Barnehage:]]</f>
        <v>0</v>
      </c>
      <c r="I261" s="187">
        <f>[1]!BasilRadata10[[#This Row],[1B. Organisasjonsnummer:]]</f>
        <v>0</v>
      </c>
      <c r="J261" s="187">
        <f>[1]!BasilRadata10[[#This Row],[1C. Etablert drift(årstall):]]</f>
        <v>0</v>
      </c>
      <c r="K261" s="186">
        <f>[1]!BasilRadata10[[#This Row],[1D. Barnehagetype:]]</f>
        <v>0</v>
      </c>
      <c r="L261" s="187">
        <f>[1]!BasilRadata10[[#This Row],[2A. Barnehagens eier(Private eiere må fylle ut pkt.C):]]</f>
        <v>0</v>
      </c>
      <c r="M261" s="42">
        <f>[1]!BasilRadata10[[#This Row],[8E. Oppgi antall årsverk barnehagen har pensjonsforpliktelser for:]]</f>
        <v>0</v>
      </c>
      <c r="N261" s="11">
        <f>[1]!BasilRadata10[[#This Row],[HEQ
0-2]]</f>
        <v>0</v>
      </c>
      <c r="O261" s="11">
        <f>[1]!BasilRadata10[[#This Row],[HEQ
3-6]]</f>
        <v>0</v>
      </c>
    </row>
    <row r="262" spans="1:15" x14ac:dyDescent="0.25">
      <c r="A262" s="186">
        <f>[1]!BasilRadata10[[#This Row],[År]]</f>
        <v>0</v>
      </c>
      <c r="B262" s="187">
        <f>[1]!BasilRadata10[[#This Row],[1A. Kommunenr:]]</f>
        <v>0</v>
      </c>
      <c r="C262" s="186">
        <f>[1]!BasilRadata10[[#This Row],[1A. Kommune:]]</f>
        <v>0</v>
      </c>
      <c r="D262" s="186">
        <f>[1]!BasilRadata10[[#This Row],[1A. Bydelsnummer:]]</f>
        <v>0</v>
      </c>
      <c r="E262" s="186">
        <f>[1]!BasilRadata10[[#This Row],[1A. Bydelsnavn:]]</f>
        <v>0</v>
      </c>
      <c r="F262" s="186">
        <f>[1]!BasilRadata10[[#This Row],[1A. Fylkesnummer:]]</f>
        <v>0</v>
      </c>
      <c r="G262" s="186">
        <f>[1]!BasilRadata10[[#This Row],[1A. Fylkesnavn:]]</f>
        <v>0</v>
      </c>
      <c r="H262" s="187">
        <f>[1]!BasilRadata10[[#This Row],[1B. Barnehage:]]</f>
        <v>0</v>
      </c>
      <c r="I262" s="187">
        <f>[1]!BasilRadata10[[#This Row],[1B. Organisasjonsnummer:]]</f>
        <v>0</v>
      </c>
      <c r="J262" s="187">
        <f>[1]!BasilRadata10[[#This Row],[1C. Etablert drift(årstall):]]</f>
        <v>0</v>
      </c>
      <c r="K262" s="186">
        <f>[1]!BasilRadata10[[#This Row],[1D. Barnehagetype:]]</f>
        <v>0</v>
      </c>
      <c r="L262" s="187">
        <f>[1]!BasilRadata10[[#This Row],[2A. Barnehagens eier(Private eiere må fylle ut pkt.C):]]</f>
        <v>0</v>
      </c>
      <c r="M262" s="42">
        <f>[1]!BasilRadata10[[#This Row],[8E. Oppgi antall årsverk barnehagen har pensjonsforpliktelser for:]]</f>
        <v>0</v>
      </c>
      <c r="N262" s="11">
        <f>[1]!BasilRadata10[[#This Row],[HEQ
0-2]]</f>
        <v>0</v>
      </c>
      <c r="O262" s="11">
        <f>[1]!BasilRadata10[[#This Row],[HEQ
3-6]]</f>
        <v>0</v>
      </c>
    </row>
    <row r="263" spans="1:15" x14ac:dyDescent="0.25">
      <c r="A263" s="186">
        <f>[1]!BasilRadata10[[#This Row],[År]]</f>
        <v>0</v>
      </c>
      <c r="B263" s="187">
        <f>[1]!BasilRadata10[[#This Row],[1A. Kommunenr:]]</f>
        <v>0</v>
      </c>
      <c r="C263" s="186">
        <f>[1]!BasilRadata10[[#This Row],[1A. Kommune:]]</f>
        <v>0</v>
      </c>
      <c r="D263" s="186">
        <f>[1]!BasilRadata10[[#This Row],[1A. Bydelsnummer:]]</f>
        <v>0</v>
      </c>
      <c r="E263" s="186">
        <f>[1]!BasilRadata10[[#This Row],[1A. Bydelsnavn:]]</f>
        <v>0</v>
      </c>
      <c r="F263" s="186">
        <f>[1]!BasilRadata10[[#This Row],[1A. Fylkesnummer:]]</f>
        <v>0</v>
      </c>
      <c r="G263" s="186">
        <f>[1]!BasilRadata10[[#This Row],[1A. Fylkesnavn:]]</f>
        <v>0</v>
      </c>
      <c r="H263" s="187">
        <f>[1]!BasilRadata10[[#This Row],[1B. Barnehage:]]</f>
        <v>0</v>
      </c>
      <c r="I263" s="187">
        <f>[1]!BasilRadata10[[#This Row],[1B. Organisasjonsnummer:]]</f>
        <v>0</v>
      </c>
      <c r="J263" s="187">
        <f>[1]!BasilRadata10[[#This Row],[1C. Etablert drift(årstall):]]</f>
        <v>0</v>
      </c>
      <c r="K263" s="186">
        <f>[1]!BasilRadata10[[#This Row],[1D. Barnehagetype:]]</f>
        <v>0</v>
      </c>
      <c r="L263" s="187">
        <f>[1]!BasilRadata10[[#This Row],[2A. Barnehagens eier(Private eiere må fylle ut pkt.C):]]</f>
        <v>0</v>
      </c>
      <c r="M263" s="42">
        <f>[1]!BasilRadata10[[#This Row],[8E. Oppgi antall årsverk barnehagen har pensjonsforpliktelser for:]]</f>
        <v>0</v>
      </c>
      <c r="N263" s="11">
        <f>[1]!BasilRadata10[[#This Row],[HEQ
0-2]]</f>
        <v>0</v>
      </c>
      <c r="O263" s="11">
        <f>[1]!BasilRadata10[[#This Row],[HEQ
3-6]]</f>
        <v>0</v>
      </c>
    </row>
    <row r="264" spans="1:15" x14ac:dyDescent="0.25">
      <c r="A264" s="186">
        <f>[1]!BasilRadata10[[#This Row],[År]]</f>
        <v>0</v>
      </c>
      <c r="B264" s="187">
        <f>[1]!BasilRadata10[[#This Row],[1A. Kommunenr:]]</f>
        <v>0</v>
      </c>
      <c r="C264" s="186">
        <f>[1]!BasilRadata10[[#This Row],[1A. Kommune:]]</f>
        <v>0</v>
      </c>
      <c r="D264" s="186">
        <f>[1]!BasilRadata10[[#This Row],[1A. Bydelsnummer:]]</f>
        <v>0</v>
      </c>
      <c r="E264" s="186">
        <f>[1]!BasilRadata10[[#This Row],[1A. Bydelsnavn:]]</f>
        <v>0</v>
      </c>
      <c r="F264" s="186">
        <f>[1]!BasilRadata10[[#This Row],[1A. Fylkesnummer:]]</f>
        <v>0</v>
      </c>
      <c r="G264" s="186">
        <f>[1]!BasilRadata10[[#This Row],[1A. Fylkesnavn:]]</f>
        <v>0</v>
      </c>
      <c r="H264" s="187">
        <f>[1]!BasilRadata10[[#This Row],[1B. Barnehage:]]</f>
        <v>0</v>
      </c>
      <c r="I264" s="187">
        <f>[1]!BasilRadata10[[#This Row],[1B. Organisasjonsnummer:]]</f>
        <v>0</v>
      </c>
      <c r="J264" s="187">
        <f>[1]!BasilRadata10[[#This Row],[1C. Etablert drift(årstall):]]</f>
        <v>0</v>
      </c>
      <c r="K264" s="186">
        <f>[1]!BasilRadata10[[#This Row],[1D. Barnehagetype:]]</f>
        <v>0</v>
      </c>
      <c r="L264" s="187">
        <f>[1]!BasilRadata10[[#This Row],[2A. Barnehagens eier(Private eiere må fylle ut pkt.C):]]</f>
        <v>0</v>
      </c>
      <c r="M264" s="42">
        <f>[1]!BasilRadata10[[#This Row],[8E. Oppgi antall årsverk barnehagen har pensjonsforpliktelser for:]]</f>
        <v>0</v>
      </c>
      <c r="N264" s="11">
        <f>[1]!BasilRadata10[[#This Row],[HEQ
0-2]]</f>
        <v>0</v>
      </c>
      <c r="O264" s="11">
        <f>[1]!BasilRadata10[[#This Row],[HEQ
3-6]]</f>
        <v>0</v>
      </c>
    </row>
    <row r="265" spans="1:15" x14ac:dyDescent="0.25">
      <c r="A265" s="186">
        <f>[1]!BasilRadata10[[#This Row],[År]]</f>
        <v>0</v>
      </c>
      <c r="B265" s="187">
        <f>[1]!BasilRadata10[[#This Row],[1A. Kommunenr:]]</f>
        <v>0</v>
      </c>
      <c r="C265" s="186">
        <f>[1]!BasilRadata10[[#This Row],[1A. Kommune:]]</f>
        <v>0</v>
      </c>
      <c r="D265" s="186">
        <f>[1]!BasilRadata10[[#This Row],[1A. Bydelsnummer:]]</f>
        <v>0</v>
      </c>
      <c r="E265" s="186">
        <f>[1]!BasilRadata10[[#This Row],[1A. Bydelsnavn:]]</f>
        <v>0</v>
      </c>
      <c r="F265" s="186">
        <f>[1]!BasilRadata10[[#This Row],[1A. Fylkesnummer:]]</f>
        <v>0</v>
      </c>
      <c r="G265" s="186">
        <f>[1]!BasilRadata10[[#This Row],[1A. Fylkesnavn:]]</f>
        <v>0</v>
      </c>
      <c r="H265" s="187">
        <f>[1]!BasilRadata10[[#This Row],[1B. Barnehage:]]</f>
        <v>0</v>
      </c>
      <c r="I265" s="187">
        <f>[1]!BasilRadata10[[#This Row],[1B. Organisasjonsnummer:]]</f>
        <v>0</v>
      </c>
      <c r="J265" s="187">
        <f>[1]!BasilRadata10[[#This Row],[1C. Etablert drift(årstall):]]</f>
        <v>0</v>
      </c>
      <c r="K265" s="186">
        <f>[1]!BasilRadata10[[#This Row],[1D. Barnehagetype:]]</f>
        <v>0</v>
      </c>
      <c r="L265" s="187">
        <f>[1]!BasilRadata10[[#This Row],[2A. Barnehagens eier(Private eiere må fylle ut pkt.C):]]</f>
        <v>0</v>
      </c>
      <c r="M265" s="42">
        <f>[1]!BasilRadata10[[#This Row],[8E. Oppgi antall årsverk barnehagen har pensjonsforpliktelser for:]]</f>
        <v>0</v>
      </c>
      <c r="N265" s="11">
        <f>[1]!BasilRadata10[[#This Row],[HEQ
0-2]]</f>
        <v>0</v>
      </c>
      <c r="O265" s="11">
        <f>[1]!BasilRadata10[[#This Row],[HEQ
3-6]]</f>
        <v>0</v>
      </c>
    </row>
    <row r="266" spans="1:15" x14ac:dyDescent="0.25">
      <c r="A266" s="186">
        <f>[1]!BasilRadata10[[#This Row],[År]]</f>
        <v>0</v>
      </c>
      <c r="B266" s="187">
        <f>[1]!BasilRadata10[[#This Row],[1A. Kommunenr:]]</f>
        <v>0</v>
      </c>
      <c r="C266" s="186">
        <f>[1]!BasilRadata10[[#This Row],[1A. Kommune:]]</f>
        <v>0</v>
      </c>
      <c r="D266" s="186">
        <f>[1]!BasilRadata10[[#This Row],[1A. Bydelsnummer:]]</f>
        <v>0</v>
      </c>
      <c r="E266" s="186">
        <f>[1]!BasilRadata10[[#This Row],[1A. Bydelsnavn:]]</f>
        <v>0</v>
      </c>
      <c r="F266" s="186">
        <f>[1]!BasilRadata10[[#This Row],[1A. Fylkesnummer:]]</f>
        <v>0</v>
      </c>
      <c r="G266" s="186">
        <f>[1]!BasilRadata10[[#This Row],[1A. Fylkesnavn:]]</f>
        <v>0</v>
      </c>
      <c r="H266" s="187">
        <f>[1]!BasilRadata10[[#This Row],[1B. Barnehage:]]</f>
        <v>0</v>
      </c>
      <c r="I266" s="187">
        <f>[1]!BasilRadata10[[#This Row],[1B. Organisasjonsnummer:]]</f>
        <v>0</v>
      </c>
      <c r="J266" s="187">
        <f>[1]!BasilRadata10[[#This Row],[1C. Etablert drift(årstall):]]</f>
        <v>0</v>
      </c>
      <c r="K266" s="186">
        <f>[1]!BasilRadata10[[#This Row],[1D. Barnehagetype:]]</f>
        <v>0</v>
      </c>
      <c r="L266" s="187">
        <f>[1]!BasilRadata10[[#This Row],[2A. Barnehagens eier(Private eiere må fylle ut pkt.C):]]</f>
        <v>0</v>
      </c>
      <c r="M266" s="42">
        <f>[1]!BasilRadata10[[#This Row],[8E. Oppgi antall årsverk barnehagen har pensjonsforpliktelser for:]]</f>
        <v>0</v>
      </c>
      <c r="N266" s="11">
        <f>[1]!BasilRadata10[[#This Row],[HEQ
0-2]]</f>
        <v>0</v>
      </c>
      <c r="O266" s="11">
        <f>[1]!BasilRadata10[[#This Row],[HEQ
3-6]]</f>
        <v>0</v>
      </c>
    </row>
    <row r="267" spans="1:15" x14ac:dyDescent="0.25">
      <c r="A267" s="186">
        <f>[1]!BasilRadata10[[#This Row],[År]]</f>
        <v>0</v>
      </c>
      <c r="B267" s="187">
        <f>[1]!BasilRadata10[[#This Row],[1A. Kommunenr:]]</f>
        <v>0</v>
      </c>
      <c r="C267" s="186">
        <f>[1]!BasilRadata10[[#This Row],[1A. Kommune:]]</f>
        <v>0</v>
      </c>
      <c r="D267" s="186">
        <f>[1]!BasilRadata10[[#This Row],[1A. Bydelsnummer:]]</f>
        <v>0</v>
      </c>
      <c r="E267" s="186">
        <f>[1]!BasilRadata10[[#This Row],[1A. Bydelsnavn:]]</f>
        <v>0</v>
      </c>
      <c r="F267" s="186">
        <f>[1]!BasilRadata10[[#This Row],[1A. Fylkesnummer:]]</f>
        <v>0</v>
      </c>
      <c r="G267" s="186">
        <f>[1]!BasilRadata10[[#This Row],[1A. Fylkesnavn:]]</f>
        <v>0</v>
      </c>
      <c r="H267" s="187">
        <f>[1]!BasilRadata10[[#This Row],[1B. Barnehage:]]</f>
        <v>0</v>
      </c>
      <c r="I267" s="187">
        <f>[1]!BasilRadata10[[#This Row],[1B. Organisasjonsnummer:]]</f>
        <v>0</v>
      </c>
      <c r="J267" s="187">
        <f>[1]!BasilRadata10[[#This Row],[1C. Etablert drift(årstall):]]</f>
        <v>0</v>
      </c>
      <c r="K267" s="186">
        <f>[1]!BasilRadata10[[#This Row],[1D. Barnehagetype:]]</f>
        <v>0</v>
      </c>
      <c r="L267" s="187">
        <f>[1]!BasilRadata10[[#This Row],[2A. Barnehagens eier(Private eiere må fylle ut pkt.C):]]</f>
        <v>0</v>
      </c>
      <c r="M267" s="42">
        <f>[1]!BasilRadata10[[#This Row],[8E. Oppgi antall årsverk barnehagen har pensjonsforpliktelser for:]]</f>
        <v>0</v>
      </c>
      <c r="N267" s="11">
        <f>[1]!BasilRadata10[[#This Row],[HEQ
0-2]]</f>
        <v>0</v>
      </c>
      <c r="O267" s="11">
        <f>[1]!BasilRadata10[[#This Row],[HEQ
3-6]]</f>
        <v>0</v>
      </c>
    </row>
    <row r="268" spans="1:15" x14ac:dyDescent="0.25">
      <c r="A268" s="186">
        <f>[1]!BasilRadata10[[#This Row],[År]]</f>
        <v>0</v>
      </c>
      <c r="B268" s="187">
        <f>[1]!BasilRadata10[[#This Row],[1A. Kommunenr:]]</f>
        <v>0</v>
      </c>
      <c r="C268" s="186">
        <f>[1]!BasilRadata10[[#This Row],[1A. Kommune:]]</f>
        <v>0</v>
      </c>
      <c r="D268" s="186">
        <f>[1]!BasilRadata10[[#This Row],[1A. Bydelsnummer:]]</f>
        <v>0</v>
      </c>
      <c r="E268" s="186">
        <f>[1]!BasilRadata10[[#This Row],[1A. Bydelsnavn:]]</f>
        <v>0</v>
      </c>
      <c r="F268" s="186">
        <f>[1]!BasilRadata10[[#This Row],[1A. Fylkesnummer:]]</f>
        <v>0</v>
      </c>
      <c r="G268" s="186">
        <f>[1]!BasilRadata10[[#This Row],[1A. Fylkesnavn:]]</f>
        <v>0</v>
      </c>
      <c r="H268" s="187">
        <f>[1]!BasilRadata10[[#This Row],[1B. Barnehage:]]</f>
        <v>0</v>
      </c>
      <c r="I268" s="187">
        <f>[1]!BasilRadata10[[#This Row],[1B. Organisasjonsnummer:]]</f>
        <v>0</v>
      </c>
      <c r="J268" s="187">
        <f>[1]!BasilRadata10[[#This Row],[1C. Etablert drift(årstall):]]</f>
        <v>0</v>
      </c>
      <c r="K268" s="186">
        <f>[1]!BasilRadata10[[#This Row],[1D. Barnehagetype:]]</f>
        <v>0</v>
      </c>
      <c r="L268" s="187">
        <f>[1]!BasilRadata10[[#This Row],[2A. Barnehagens eier(Private eiere må fylle ut pkt.C):]]</f>
        <v>0</v>
      </c>
      <c r="M268" s="42">
        <f>[1]!BasilRadata10[[#This Row],[8E. Oppgi antall årsverk barnehagen har pensjonsforpliktelser for:]]</f>
        <v>0</v>
      </c>
      <c r="N268" s="11">
        <f>[1]!BasilRadata10[[#This Row],[HEQ
0-2]]</f>
        <v>0</v>
      </c>
      <c r="O268" s="11">
        <f>[1]!BasilRadata10[[#This Row],[HEQ
3-6]]</f>
        <v>0</v>
      </c>
    </row>
    <row r="269" spans="1:15" x14ac:dyDescent="0.25">
      <c r="A269" s="186">
        <f>[1]!BasilRadata10[[#This Row],[År]]</f>
        <v>0</v>
      </c>
      <c r="B269" s="187">
        <f>[1]!BasilRadata10[[#This Row],[1A. Kommunenr:]]</f>
        <v>0</v>
      </c>
      <c r="C269" s="186">
        <f>[1]!BasilRadata10[[#This Row],[1A. Kommune:]]</f>
        <v>0</v>
      </c>
      <c r="D269" s="186">
        <f>[1]!BasilRadata10[[#This Row],[1A. Bydelsnummer:]]</f>
        <v>0</v>
      </c>
      <c r="E269" s="186">
        <f>[1]!BasilRadata10[[#This Row],[1A. Bydelsnavn:]]</f>
        <v>0</v>
      </c>
      <c r="F269" s="186">
        <f>[1]!BasilRadata10[[#This Row],[1A. Fylkesnummer:]]</f>
        <v>0</v>
      </c>
      <c r="G269" s="186">
        <f>[1]!BasilRadata10[[#This Row],[1A. Fylkesnavn:]]</f>
        <v>0</v>
      </c>
      <c r="H269" s="187">
        <f>[1]!BasilRadata10[[#This Row],[1B. Barnehage:]]</f>
        <v>0</v>
      </c>
      <c r="I269" s="187">
        <f>[1]!BasilRadata10[[#This Row],[1B. Organisasjonsnummer:]]</f>
        <v>0</v>
      </c>
      <c r="J269" s="187">
        <f>[1]!BasilRadata10[[#This Row],[1C. Etablert drift(årstall):]]</f>
        <v>0</v>
      </c>
      <c r="K269" s="186">
        <f>[1]!BasilRadata10[[#This Row],[1D. Barnehagetype:]]</f>
        <v>0</v>
      </c>
      <c r="L269" s="187">
        <f>[1]!BasilRadata10[[#This Row],[2A. Barnehagens eier(Private eiere må fylle ut pkt.C):]]</f>
        <v>0</v>
      </c>
      <c r="M269" s="42">
        <f>[1]!BasilRadata10[[#This Row],[8E. Oppgi antall årsverk barnehagen har pensjonsforpliktelser for:]]</f>
        <v>0</v>
      </c>
      <c r="N269" s="11">
        <f>[1]!BasilRadata10[[#This Row],[HEQ
0-2]]</f>
        <v>0</v>
      </c>
      <c r="O269" s="11">
        <f>[1]!BasilRadata10[[#This Row],[HEQ
3-6]]</f>
        <v>0</v>
      </c>
    </row>
    <row r="270" spans="1:15" x14ac:dyDescent="0.25">
      <c r="A270" s="186">
        <f>[1]!BasilRadata10[[#This Row],[År]]</f>
        <v>0</v>
      </c>
      <c r="B270" s="187">
        <f>[1]!BasilRadata10[[#This Row],[1A. Kommunenr:]]</f>
        <v>0</v>
      </c>
      <c r="C270" s="186">
        <f>[1]!BasilRadata10[[#This Row],[1A. Kommune:]]</f>
        <v>0</v>
      </c>
      <c r="D270" s="186">
        <f>[1]!BasilRadata10[[#This Row],[1A. Bydelsnummer:]]</f>
        <v>0</v>
      </c>
      <c r="E270" s="186">
        <f>[1]!BasilRadata10[[#This Row],[1A. Bydelsnavn:]]</f>
        <v>0</v>
      </c>
      <c r="F270" s="186">
        <f>[1]!BasilRadata10[[#This Row],[1A. Fylkesnummer:]]</f>
        <v>0</v>
      </c>
      <c r="G270" s="186">
        <f>[1]!BasilRadata10[[#This Row],[1A. Fylkesnavn:]]</f>
        <v>0</v>
      </c>
      <c r="H270" s="187">
        <f>[1]!BasilRadata10[[#This Row],[1B. Barnehage:]]</f>
        <v>0</v>
      </c>
      <c r="I270" s="187">
        <f>[1]!BasilRadata10[[#This Row],[1B. Organisasjonsnummer:]]</f>
        <v>0</v>
      </c>
      <c r="J270" s="187">
        <f>[1]!BasilRadata10[[#This Row],[1C. Etablert drift(årstall):]]</f>
        <v>0</v>
      </c>
      <c r="K270" s="186">
        <f>[1]!BasilRadata10[[#This Row],[1D. Barnehagetype:]]</f>
        <v>0</v>
      </c>
      <c r="L270" s="187">
        <f>[1]!BasilRadata10[[#This Row],[2A. Barnehagens eier(Private eiere må fylle ut pkt.C):]]</f>
        <v>0</v>
      </c>
      <c r="M270" s="42">
        <f>[1]!BasilRadata10[[#This Row],[8E. Oppgi antall årsverk barnehagen har pensjonsforpliktelser for:]]</f>
        <v>0</v>
      </c>
      <c r="N270" s="11">
        <f>[1]!BasilRadata10[[#This Row],[HEQ
0-2]]</f>
        <v>0</v>
      </c>
      <c r="O270" s="11">
        <f>[1]!BasilRadata10[[#This Row],[HEQ
3-6]]</f>
        <v>0</v>
      </c>
    </row>
    <row r="271" spans="1:15" x14ac:dyDescent="0.25">
      <c r="A271" s="186">
        <f>[1]!BasilRadata10[[#This Row],[År]]</f>
        <v>0</v>
      </c>
      <c r="B271" s="187">
        <f>[1]!BasilRadata10[[#This Row],[1A. Kommunenr:]]</f>
        <v>0</v>
      </c>
      <c r="C271" s="186">
        <f>[1]!BasilRadata10[[#This Row],[1A. Kommune:]]</f>
        <v>0</v>
      </c>
      <c r="D271" s="186">
        <f>[1]!BasilRadata10[[#This Row],[1A. Bydelsnummer:]]</f>
        <v>0</v>
      </c>
      <c r="E271" s="186">
        <f>[1]!BasilRadata10[[#This Row],[1A. Bydelsnavn:]]</f>
        <v>0</v>
      </c>
      <c r="F271" s="186">
        <f>[1]!BasilRadata10[[#This Row],[1A. Fylkesnummer:]]</f>
        <v>0</v>
      </c>
      <c r="G271" s="186">
        <f>[1]!BasilRadata10[[#This Row],[1A. Fylkesnavn:]]</f>
        <v>0</v>
      </c>
      <c r="H271" s="187">
        <f>[1]!BasilRadata10[[#This Row],[1B. Barnehage:]]</f>
        <v>0</v>
      </c>
      <c r="I271" s="187">
        <f>[1]!BasilRadata10[[#This Row],[1B. Organisasjonsnummer:]]</f>
        <v>0</v>
      </c>
      <c r="J271" s="187">
        <f>[1]!BasilRadata10[[#This Row],[1C. Etablert drift(årstall):]]</f>
        <v>0</v>
      </c>
      <c r="K271" s="186">
        <f>[1]!BasilRadata10[[#This Row],[1D. Barnehagetype:]]</f>
        <v>0</v>
      </c>
      <c r="L271" s="187">
        <f>[1]!BasilRadata10[[#This Row],[2A. Barnehagens eier(Private eiere må fylle ut pkt.C):]]</f>
        <v>0</v>
      </c>
      <c r="M271" s="42">
        <f>[1]!BasilRadata10[[#This Row],[8E. Oppgi antall årsverk barnehagen har pensjonsforpliktelser for:]]</f>
        <v>0</v>
      </c>
      <c r="N271" s="11">
        <f>[1]!BasilRadata10[[#This Row],[HEQ
0-2]]</f>
        <v>0</v>
      </c>
      <c r="O271" s="11">
        <f>[1]!BasilRadata10[[#This Row],[HEQ
3-6]]</f>
        <v>0</v>
      </c>
    </row>
    <row r="272" spans="1:15" x14ac:dyDescent="0.25">
      <c r="A272" s="186">
        <f>[1]!BasilRadata10[[#This Row],[År]]</f>
        <v>0</v>
      </c>
      <c r="B272" s="187">
        <f>[1]!BasilRadata10[[#This Row],[1A. Kommunenr:]]</f>
        <v>0</v>
      </c>
      <c r="C272" s="186">
        <f>[1]!BasilRadata10[[#This Row],[1A. Kommune:]]</f>
        <v>0</v>
      </c>
      <c r="D272" s="186">
        <f>[1]!BasilRadata10[[#This Row],[1A. Bydelsnummer:]]</f>
        <v>0</v>
      </c>
      <c r="E272" s="186">
        <f>[1]!BasilRadata10[[#This Row],[1A. Bydelsnavn:]]</f>
        <v>0</v>
      </c>
      <c r="F272" s="186">
        <f>[1]!BasilRadata10[[#This Row],[1A. Fylkesnummer:]]</f>
        <v>0</v>
      </c>
      <c r="G272" s="186">
        <f>[1]!BasilRadata10[[#This Row],[1A. Fylkesnavn:]]</f>
        <v>0</v>
      </c>
      <c r="H272" s="187">
        <f>[1]!BasilRadata10[[#This Row],[1B. Barnehage:]]</f>
        <v>0</v>
      </c>
      <c r="I272" s="187">
        <f>[1]!BasilRadata10[[#This Row],[1B. Organisasjonsnummer:]]</f>
        <v>0</v>
      </c>
      <c r="J272" s="187">
        <f>[1]!BasilRadata10[[#This Row],[1C. Etablert drift(årstall):]]</f>
        <v>0</v>
      </c>
      <c r="K272" s="186">
        <f>[1]!BasilRadata10[[#This Row],[1D. Barnehagetype:]]</f>
        <v>0</v>
      </c>
      <c r="L272" s="187">
        <f>[1]!BasilRadata10[[#This Row],[2A. Barnehagens eier(Private eiere må fylle ut pkt.C):]]</f>
        <v>0</v>
      </c>
      <c r="M272" s="42">
        <f>[1]!BasilRadata10[[#This Row],[8E. Oppgi antall årsverk barnehagen har pensjonsforpliktelser for:]]</f>
        <v>0</v>
      </c>
      <c r="N272" s="11">
        <f>[1]!BasilRadata10[[#This Row],[HEQ
0-2]]</f>
        <v>0</v>
      </c>
      <c r="O272" s="11">
        <f>[1]!BasilRadata10[[#This Row],[HEQ
3-6]]</f>
        <v>0</v>
      </c>
    </row>
    <row r="273" spans="1:15" x14ac:dyDescent="0.25">
      <c r="A273" s="186">
        <f>[1]!BasilRadata10[[#This Row],[År]]</f>
        <v>0</v>
      </c>
      <c r="B273" s="187">
        <f>[1]!BasilRadata10[[#This Row],[1A. Kommunenr:]]</f>
        <v>0</v>
      </c>
      <c r="C273" s="186">
        <f>[1]!BasilRadata10[[#This Row],[1A. Kommune:]]</f>
        <v>0</v>
      </c>
      <c r="D273" s="186">
        <f>[1]!BasilRadata10[[#This Row],[1A. Bydelsnummer:]]</f>
        <v>0</v>
      </c>
      <c r="E273" s="186">
        <f>[1]!BasilRadata10[[#This Row],[1A. Bydelsnavn:]]</f>
        <v>0</v>
      </c>
      <c r="F273" s="186">
        <f>[1]!BasilRadata10[[#This Row],[1A. Fylkesnummer:]]</f>
        <v>0</v>
      </c>
      <c r="G273" s="186">
        <f>[1]!BasilRadata10[[#This Row],[1A. Fylkesnavn:]]</f>
        <v>0</v>
      </c>
      <c r="H273" s="187">
        <f>[1]!BasilRadata10[[#This Row],[1B. Barnehage:]]</f>
        <v>0</v>
      </c>
      <c r="I273" s="187">
        <f>[1]!BasilRadata10[[#This Row],[1B. Organisasjonsnummer:]]</f>
        <v>0</v>
      </c>
      <c r="J273" s="187">
        <f>[1]!BasilRadata10[[#This Row],[1C. Etablert drift(årstall):]]</f>
        <v>0</v>
      </c>
      <c r="K273" s="186">
        <f>[1]!BasilRadata10[[#This Row],[1D. Barnehagetype:]]</f>
        <v>0</v>
      </c>
      <c r="L273" s="187">
        <f>[1]!BasilRadata10[[#This Row],[2A. Barnehagens eier(Private eiere må fylle ut pkt.C):]]</f>
        <v>0</v>
      </c>
      <c r="M273" s="42">
        <f>[1]!BasilRadata10[[#This Row],[8E. Oppgi antall årsverk barnehagen har pensjonsforpliktelser for:]]</f>
        <v>0</v>
      </c>
      <c r="N273" s="11">
        <f>[1]!BasilRadata10[[#This Row],[HEQ
0-2]]</f>
        <v>0</v>
      </c>
      <c r="O273" s="11">
        <f>[1]!BasilRadata10[[#This Row],[HEQ
3-6]]</f>
        <v>0</v>
      </c>
    </row>
    <row r="274" spans="1:15" x14ac:dyDescent="0.25">
      <c r="A274" s="186">
        <f>[1]!BasilRadata10[[#This Row],[År]]</f>
        <v>0</v>
      </c>
      <c r="B274" s="187">
        <f>[1]!BasilRadata10[[#This Row],[1A. Kommunenr:]]</f>
        <v>0</v>
      </c>
      <c r="C274" s="186">
        <f>[1]!BasilRadata10[[#This Row],[1A. Kommune:]]</f>
        <v>0</v>
      </c>
      <c r="D274" s="186">
        <f>[1]!BasilRadata10[[#This Row],[1A. Bydelsnummer:]]</f>
        <v>0</v>
      </c>
      <c r="E274" s="186">
        <f>[1]!BasilRadata10[[#This Row],[1A. Bydelsnavn:]]</f>
        <v>0</v>
      </c>
      <c r="F274" s="186">
        <f>[1]!BasilRadata10[[#This Row],[1A. Fylkesnummer:]]</f>
        <v>0</v>
      </c>
      <c r="G274" s="186">
        <f>[1]!BasilRadata10[[#This Row],[1A. Fylkesnavn:]]</f>
        <v>0</v>
      </c>
      <c r="H274" s="187">
        <f>[1]!BasilRadata10[[#This Row],[1B. Barnehage:]]</f>
        <v>0</v>
      </c>
      <c r="I274" s="187">
        <f>[1]!BasilRadata10[[#This Row],[1B. Organisasjonsnummer:]]</f>
        <v>0</v>
      </c>
      <c r="J274" s="187">
        <f>[1]!BasilRadata10[[#This Row],[1C. Etablert drift(årstall):]]</f>
        <v>0</v>
      </c>
      <c r="K274" s="186">
        <f>[1]!BasilRadata10[[#This Row],[1D. Barnehagetype:]]</f>
        <v>0</v>
      </c>
      <c r="L274" s="187">
        <f>[1]!BasilRadata10[[#This Row],[2A. Barnehagens eier(Private eiere må fylle ut pkt.C):]]</f>
        <v>0</v>
      </c>
      <c r="M274" s="42">
        <f>[1]!BasilRadata10[[#This Row],[8E. Oppgi antall årsverk barnehagen har pensjonsforpliktelser for:]]</f>
        <v>0</v>
      </c>
      <c r="N274" s="11">
        <f>[1]!BasilRadata10[[#This Row],[HEQ
0-2]]</f>
        <v>0</v>
      </c>
      <c r="O274" s="11">
        <f>[1]!BasilRadata10[[#This Row],[HEQ
3-6]]</f>
        <v>0</v>
      </c>
    </row>
    <row r="275" spans="1:15" x14ac:dyDescent="0.25">
      <c r="A275" s="186">
        <f>[1]!BasilRadata10[[#This Row],[År]]</f>
        <v>0</v>
      </c>
      <c r="B275" s="187">
        <f>[1]!BasilRadata10[[#This Row],[1A. Kommunenr:]]</f>
        <v>0</v>
      </c>
      <c r="C275" s="186">
        <f>[1]!BasilRadata10[[#This Row],[1A. Kommune:]]</f>
        <v>0</v>
      </c>
      <c r="D275" s="186">
        <f>[1]!BasilRadata10[[#This Row],[1A. Bydelsnummer:]]</f>
        <v>0</v>
      </c>
      <c r="E275" s="186">
        <f>[1]!BasilRadata10[[#This Row],[1A. Bydelsnavn:]]</f>
        <v>0</v>
      </c>
      <c r="F275" s="186">
        <f>[1]!BasilRadata10[[#This Row],[1A. Fylkesnummer:]]</f>
        <v>0</v>
      </c>
      <c r="G275" s="186">
        <f>[1]!BasilRadata10[[#This Row],[1A. Fylkesnavn:]]</f>
        <v>0</v>
      </c>
      <c r="H275" s="187">
        <f>[1]!BasilRadata10[[#This Row],[1B. Barnehage:]]</f>
        <v>0</v>
      </c>
      <c r="I275" s="187">
        <f>[1]!BasilRadata10[[#This Row],[1B. Organisasjonsnummer:]]</f>
        <v>0</v>
      </c>
      <c r="J275" s="187">
        <f>[1]!BasilRadata10[[#This Row],[1C. Etablert drift(årstall):]]</f>
        <v>0</v>
      </c>
      <c r="K275" s="186">
        <f>[1]!BasilRadata10[[#This Row],[1D. Barnehagetype:]]</f>
        <v>0</v>
      </c>
      <c r="L275" s="187">
        <f>[1]!BasilRadata10[[#This Row],[2A. Barnehagens eier(Private eiere må fylle ut pkt.C):]]</f>
        <v>0</v>
      </c>
      <c r="M275" s="42">
        <f>[1]!BasilRadata10[[#This Row],[8E. Oppgi antall årsverk barnehagen har pensjonsforpliktelser for:]]</f>
        <v>0</v>
      </c>
      <c r="N275" s="11">
        <f>[1]!BasilRadata10[[#This Row],[HEQ
0-2]]</f>
        <v>0</v>
      </c>
      <c r="O275" s="11">
        <f>[1]!BasilRadata10[[#This Row],[HEQ
3-6]]</f>
        <v>0</v>
      </c>
    </row>
    <row r="276" spans="1:15" x14ac:dyDescent="0.25">
      <c r="A276" s="186">
        <f>[1]!BasilRadata10[[#This Row],[År]]</f>
        <v>0</v>
      </c>
      <c r="B276" s="187">
        <f>[1]!BasilRadata10[[#This Row],[1A. Kommunenr:]]</f>
        <v>0</v>
      </c>
      <c r="C276" s="186">
        <f>[1]!BasilRadata10[[#This Row],[1A. Kommune:]]</f>
        <v>0</v>
      </c>
      <c r="D276" s="186">
        <f>[1]!BasilRadata10[[#This Row],[1A. Bydelsnummer:]]</f>
        <v>0</v>
      </c>
      <c r="E276" s="186">
        <f>[1]!BasilRadata10[[#This Row],[1A. Bydelsnavn:]]</f>
        <v>0</v>
      </c>
      <c r="F276" s="186">
        <f>[1]!BasilRadata10[[#This Row],[1A. Fylkesnummer:]]</f>
        <v>0</v>
      </c>
      <c r="G276" s="186">
        <f>[1]!BasilRadata10[[#This Row],[1A. Fylkesnavn:]]</f>
        <v>0</v>
      </c>
      <c r="H276" s="187">
        <f>[1]!BasilRadata10[[#This Row],[1B. Barnehage:]]</f>
        <v>0</v>
      </c>
      <c r="I276" s="187">
        <f>[1]!BasilRadata10[[#This Row],[1B. Organisasjonsnummer:]]</f>
        <v>0</v>
      </c>
      <c r="J276" s="187">
        <f>[1]!BasilRadata10[[#This Row],[1C. Etablert drift(årstall):]]</f>
        <v>0</v>
      </c>
      <c r="K276" s="186">
        <f>[1]!BasilRadata10[[#This Row],[1D. Barnehagetype:]]</f>
        <v>0</v>
      </c>
      <c r="L276" s="187">
        <f>[1]!BasilRadata10[[#This Row],[2A. Barnehagens eier(Private eiere må fylle ut pkt.C):]]</f>
        <v>0</v>
      </c>
      <c r="M276" s="42">
        <f>[1]!BasilRadata10[[#This Row],[8E. Oppgi antall årsverk barnehagen har pensjonsforpliktelser for:]]</f>
        <v>0</v>
      </c>
      <c r="N276" s="11">
        <f>[1]!BasilRadata10[[#This Row],[HEQ
0-2]]</f>
        <v>0</v>
      </c>
      <c r="O276" s="11">
        <f>[1]!BasilRadata10[[#This Row],[HEQ
3-6]]</f>
        <v>0</v>
      </c>
    </row>
    <row r="277" spans="1:15" x14ac:dyDescent="0.25">
      <c r="A277" s="186">
        <f>[1]!BasilRadata10[[#This Row],[År]]</f>
        <v>0</v>
      </c>
      <c r="B277" s="187">
        <f>[1]!BasilRadata10[[#This Row],[1A. Kommunenr:]]</f>
        <v>0</v>
      </c>
      <c r="C277" s="186">
        <f>[1]!BasilRadata10[[#This Row],[1A. Kommune:]]</f>
        <v>0</v>
      </c>
      <c r="D277" s="186">
        <f>[1]!BasilRadata10[[#This Row],[1A. Bydelsnummer:]]</f>
        <v>0</v>
      </c>
      <c r="E277" s="186">
        <f>[1]!BasilRadata10[[#This Row],[1A. Bydelsnavn:]]</f>
        <v>0</v>
      </c>
      <c r="F277" s="186">
        <f>[1]!BasilRadata10[[#This Row],[1A. Fylkesnummer:]]</f>
        <v>0</v>
      </c>
      <c r="G277" s="186">
        <f>[1]!BasilRadata10[[#This Row],[1A. Fylkesnavn:]]</f>
        <v>0</v>
      </c>
      <c r="H277" s="187">
        <f>[1]!BasilRadata10[[#This Row],[1B. Barnehage:]]</f>
        <v>0</v>
      </c>
      <c r="I277" s="187">
        <f>[1]!BasilRadata10[[#This Row],[1B. Organisasjonsnummer:]]</f>
        <v>0</v>
      </c>
      <c r="J277" s="187">
        <f>[1]!BasilRadata10[[#This Row],[1C. Etablert drift(årstall):]]</f>
        <v>0</v>
      </c>
      <c r="K277" s="186">
        <f>[1]!BasilRadata10[[#This Row],[1D. Barnehagetype:]]</f>
        <v>0</v>
      </c>
      <c r="L277" s="187">
        <f>[1]!BasilRadata10[[#This Row],[2A. Barnehagens eier(Private eiere må fylle ut pkt.C):]]</f>
        <v>0</v>
      </c>
      <c r="M277" s="42">
        <f>[1]!BasilRadata10[[#This Row],[8E. Oppgi antall årsverk barnehagen har pensjonsforpliktelser for:]]</f>
        <v>0</v>
      </c>
      <c r="N277" s="11">
        <f>[1]!BasilRadata10[[#This Row],[HEQ
0-2]]</f>
        <v>0</v>
      </c>
      <c r="O277" s="11">
        <f>[1]!BasilRadata10[[#This Row],[HEQ
3-6]]</f>
        <v>0</v>
      </c>
    </row>
    <row r="278" spans="1:15" x14ac:dyDescent="0.25">
      <c r="A278" s="186">
        <f>[1]!BasilRadata10[[#This Row],[År]]</f>
        <v>0</v>
      </c>
      <c r="B278" s="187">
        <f>[1]!BasilRadata10[[#This Row],[1A. Kommunenr:]]</f>
        <v>0</v>
      </c>
      <c r="C278" s="186">
        <f>[1]!BasilRadata10[[#This Row],[1A. Kommune:]]</f>
        <v>0</v>
      </c>
      <c r="D278" s="186">
        <f>[1]!BasilRadata10[[#This Row],[1A. Bydelsnummer:]]</f>
        <v>0</v>
      </c>
      <c r="E278" s="186">
        <f>[1]!BasilRadata10[[#This Row],[1A. Bydelsnavn:]]</f>
        <v>0</v>
      </c>
      <c r="F278" s="186">
        <f>[1]!BasilRadata10[[#This Row],[1A. Fylkesnummer:]]</f>
        <v>0</v>
      </c>
      <c r="G278" s="186">
        <f>[1]!BasilRadata10[[#This Row],[1A. Fylkesnavn:]]</f>
        <v>0</v>
      </c>
      <c r="H278" s="187">
        <f>[1]!BasilRadata10[[#This Row],[1B. Barnehage:]]</f>
        <v>0</v>
      </c>
      <c r="I278" s="187">
        <f>[1]!BasilRadata10[[#This Row],[1B. Organisasjonsnummer:]]</f>
        <v>0</v>
      </c>
      <c r="J278" s="187">
        <f>[1]!BasilRadata10[[#This Row],[1C. Etablert drift(årstall):]]</f>
        <v>0</v>
      </c>
      <c r="K278" s="186">
        <f>[1]!BasilRadata10[[#This Row],[1D. Barnehagetype:]]</f>
        <v>0</v>
      </c>
      <c r="L278" s="187">
        <f>[1]!BasilRadata10[[#This Row],[2A. Barnehagens eier(Private eiere må fylle ut pkt.C):]]</f>
        <v>0</v>
      </c>
      <c r="M278" s="42">
        <f>[1]!BasilRadata10[[#This Row],[8E. Oppgi antall årsverk barnehagen har pensjonsforpliktelser for:]]</f>
        <v>0</v>
      </c>
      <c r="N278" s="11">
        <f>[1]!BasilRadata10[[#This Row],[HEQ
0-2]]</f>
        <v>0</v>
      </c>
      <c r="O278" s="11">
        <f>[1]!BasilRadata10[[#This Row],[HEQ
3-6]]</f>
        <v>0</v>
      </c>
    </row>
    <row r="279" spans="1:15" x14ac:dyDescent="0.25">
      <c r="A279" s="186">
        <f>[1]!BasilRadata10[[#This Row],[År]]</f>
        <v>0</v>
      </c>
      <c r="B279" s="187">
        <f>[1]!BasilRadata10[[#This Row],[1A. Kommunenr:]]</f>
        <v>0</v>
      </c>
      <c r="C279" s="186">
        <f>[1]!BasilRadata10[[#This Row],[1A. Kommune:]]</f>
        <v>0</v>
      </c>
      <c r="D279" s="186">
        <f>[1]!BasilRadata10[[#This Row],[1A. Bydelsnummer:]]</f>
        <v>0</v>
      </c>
      <c r="E279" s="186">
        <f>[1]!BasilRadata10[[#This Row],[1A. Bydelsnavn:]]</f>
        <v>0</v>
      </c>
      <c r="F279" s="186">
        <f>[1]!BasilRadata10[[#This Row],[1A. Fylkesnummer:]]</f>
        <v>0</v>
      </c>
      <c r="G279" s="186">
        <f>[1]!BasilRadata10[[#This Row],[1A. Fylkesnavn:]]</f>
        <v>0</v>
      </c>
      <c r="H279" s="187">
        <f>[1]!BasilRadata10[[#This Row],[1B. Barnehage:]]</f>
        <v>0</v>
      </c>
      <c r="I279" s="187">
        <f>[1]!BasilRadata10[[#This Row],[1B. Organisasjonsnummer:]]</f>
        <v>0</v>
      </c>
      <c r="J279" s="187">
        <f>[1]!BasilRadata10[[#This Row],[1C. Etablert drift(årstall):]]</f>
        <v>0</v>
      </c>
      <c r="K279" s="186">
        <f>[1]!BasilRadata10[[#This Row],[1D. Barnehagetype:]]</f>
        <v>0</v>
      </c>
      <c r="L279" s="187">
        <f>[1]!BasilRadata10[[#This Row],[2A. Barnehagens eier(Private eiere må fylle ut pkt.C):]]</f>
        <v>0</v>
      </c>
      <c r="M279" s="42">
        <f>[1]!BasilRadata10[[#This Row],[8E. Oppgi antall årsverk barnehagen har pensjonsforpliktelser for:]]</f>
        <v>0</v>
      </c>
      <c r="N279" s="11">
        <f>[1]!BasilRadata10[[#This Row],[HEQ
0-2]]</f>
        <v>0</v>
      </c>
      <c r="O279" s="11">
        <f>[1]!BasilRadata10[[#This Row],[HEQ
3-6]]</f>
        <v>0</v>
      </c>
    </row>
    <row r="280" spans="1:15" x14ac:dyDescent="0.25">
      <c r="A280" s="186">
        <f>[1]!BasilRadata10[[#This Row],[År]]</f>
        <v>0</v>
      </c>
      <c r="B280" s="187">
        <f>[1]!BasilRadata10[[#This Row],[1A. Kommunenr:]]</f>
        <v>0</v>
      </c>
      <c r="C280" s="186">
        <f>[1]!BasilRadata10[[#This Row],[1A. Kommune:]]</f>
        <v>0</v>
      </c>
      <c r="D280" s="186">
        <f>[1]!BasilRadata10[[#This Row],[1A. Bydelsnummer:]]</f>
        <v>0</v>
      </c>
      <c r="E280" s="186">
        <f>[1]!BasilRadata10[[#This Row],[1A. Bydelsnavn:]]</f>
        <v>0</v>
      </c>
      <c r="F280" s="186">
        <f>[1]!BasilRadata10[[#This Row],[1A. Fylkesnummer:]]</f>
        <v>0</v>
      </c>
      <c r="G280" s="186">
        <f>[1]!BasilRadata10[[#This Row],[1A. Fylkesnavn:]]</f>
        <v>0</v>
      </c>
      <c r="H280" s="187">
        <f>[1]!BasilRadata10[[#This Row],[1B. Barnehage:]]</f>
        <v>0</v>
      </c>
      <c r="I280" s="187">
        <f>[1]!BasilRadata10[[#This Row],[1B. Organisasjonsnummer:]]</f>
        <v>0</v>
      </c>
      <c r="J280" s="187">
        <f>[1]!BasilRadata10[[#This Row],[1C. Etablert drift(årstall):]]</f>
        <v>0</v>
      </c>
      <c r="K280" s="186">
        <f>[1]!BasilRadata10[[#This Row],[1D. Barnehagetype:]]</f>
        <v>0</v>
      </c>
      <c r="L280" s="187">
        <f>[1]!BasilRadata10[[#This Row],[2A. Barnehagens eier(Private eiere må fylle ut pkt.C):]]</f>
        <v>0</v>
      </c>
      <c r="M280" s="42">
        <f>[1]!BasilRadata10[[#This Row],[8E. Oppgi antall årsverk barnehagen har pensjonsforpliktelser for:]]</f>
        <v>0</v>
      </c>
      <c r="N280" s="11">
        <f>[1]!BasilRadata10[[#This Row],[HEQ
0-2]]</f>
        <v>0</v>
      </c>
      <c r="O280" s="11">
        <f>[1]!BasilRadata10[[#This Row],[HEQ
3-6]]</f>
        <v>0</v>
      </c>
    </row>
    <row r="281" spans="1:15" x14ac:dyDescent="0.25">
      <c r="A281" s="186">
        <f>[1]!BasilRadata10[[#This Row],[År]]</f>
        <v>0</v>
      </c>
      <c r="B281" s="187">
        <f>[1]!BasilRadata10[[#This Row],[1A. Kommunenr:]]</f>
        <v>0</v>
      </c>
      <c r="C281" s="186">
        <f>[1]!BasilRadata10[[#This Row],[1A. Kommune:]]</f>
        <v>0</v>
      </c>
      <c r="D281" s="186">
        <f>[1]!BasilRadata10[[#This Row],[1A. Bydelsnummer:]]</f>
        <v>0</v>
      </c>
      <c r="E281" s="186">
        <f>[1]!BasilRadata10[[#This Row],[1A. Bydelsnavn:]]</f>
        <v>0</v>
      </c>
      <c r="F281" s="186">
        <f>[1]!BasilRadata10[[#This Row],[1A. Fylkesnummer:]]</f>
        <v>0</v>
      </c>
      <c r="G281" s="186">
        <f>[1]!BasilRadata10[[#This Row],[1A. Fylkesnavn:]]</f>
        <v>0</v>
      </c>
      <c r="H281" s="187">
        <f>[1]!BasilRadata10[[#This Row],[1B. Barnehage:]]</f>
        <v>0</v>
      </c>
      <c r="I281" s="187">
        <f>[1]!BasilRadata10[[#This Row],[1B. Organisasjonsnummer:]]</f>
        <v>0</v>
      </c>
      <c r="J281" s="187">
        <f>[1]!BasilRadata10[[#This Row],[1C. Etablert drift(årstall):]]</f>
        <v>0</v>
      </c>
      <c r="K281" s="186">
        <f>[1]!BasilRadata10[[#This Row],[1D. Barnehagetype:]]</f>
        <v>0</v>
      </c>
      <c r="L281" s="187">
        <f>[1]!BasilRadata10[[#This Row],[2A. Barnehagens eier(Private eiere må fylle ut pkt.C):]]</f>
        <v>0</v>
      </c>
      <c r="M281" s="42">
        <f>[1]!BasilRadata10[[#This Row],[8E. Oppgi antall årsverk barnehagen har pensjonsforpliktelser for:]]</f>
        <v>0</v>
      </c>
      <c r="N281" s="11">
        <f>[1]!BasilRadata10[[#This Row],[HEQ
0-2]]</f>
        <v>0</v>
      </c>
      <c r="O281" s="11">
        <f>[1]!BasilRadata10[[#This Row],[HEQ
3-6]]</f>
        <v>0</v>
      </c>
    </row>
    <row r="282" spans="1:15" x14ac:dyDescent="0.25">
      <c r="A282" s="186">
        <f>[1]!BasilRadata10[[#This Row],[År]]</f>
        <v>0</v>
      </c>
      <c r="B282" s="187">
        <f>[1]!BasilRadata10[[#This Row],[1A. Kommunenr:]]</f>
        <v>0</v>
      </c>
      <c r="C282" s="186">
        <f>[1]!BasilRadata10[[#This Row],[1A. Kommune:]]</f>
        <v>0</v>
      </c>
      <c r="D282" s="186">
        <f>[1]!BasilRadata10[[#This Row],[1A. Bydelsnummer:]]</f>
        <v>0</v>
      </c>
      <c r="E282" s="186">
        <f>[1]!BasilRadata10[[#This Row],[1A. Bydelsnavn:]]</f>
        <v>0</v>
      </c>
      <c r="F282" s="186">
        <f>[1]!BasilRadata10[[#This Row],[1A. Fylkesnummer:]]</f>
        <v>0</v>
      </c>
      <c r="G282" s="186">
        <f>[1]!BasilRadata10[[#This Row],[1A. Fylkesnavn:]]</f>
        <v>0</v>
      </c>
      <c r="H282" s="187">
        <f>[1]!BasilRadata10[[#This Row],[1B. Barnehage:]]</f>
        <v>0</v>
      </c>
      <c r="I282" s="187">
        <f>[1]!BasilRadata10[[#This Row],[1B. Organisasjonsnummer:]]</f>
        <v>0</v>
      </c>
      <c r="J282" s="187">
        <f>[1]!BasilRadata10[[#This Row],[1C. Etablert drift(årstall):]]</f>
        <v>0</v>
      </c>
      <c r="K282" s="186">
        <f>[1]!BasilRadata10[[#This Row],[1D. Barnehagetype:]]</f>
        <v>0</v>
      </c>
      <c r="L282" s="187">
        <f>[1]!BasilRadata10[[#This Row],[2A. Barnehagens eier(Private eiere må fylle ut pkt.C):]]</f>
        <v>0</v>
      </c>
      <c r="M282" s="42">
        <f>[1]!BasilRadata10[[#This Row],[8E. Oppgi antall årsverk barnehagen har pensjonsforpliktelser for:]]</f>
        <v>0</v>
      </c>
      <c r="N282" s="11">
        <f>[1]!BasilRadata10[[#This Row],[HEQ
0-2]]</f>
        <v>0</v>
      </c>
      <c r="O282" s="11">
        <f>[1]!BasilRadata10[[#This Row],[HEQ
3-6]]</f>
        <v>0</v>
      </c>
    </row>
    <row r="283" spans="1:15" x14ac:dyDescent="0.25">
      <c r="A283" s="186">
        <f>[1]!BasilRadata10[[#This Row],[År]]</f>
        <v>0</v>
      </c>
      <c r="B283" s="187">
        <f>[1]!BasilRadata10[[#This Row],[1A. Kommunenr:]]</f>
        <v>0</v>
      </c>
      <c r="C283" s="186">
        <f>[1]!BasilRadata10[[#This Row],[1A. Kommune:]]</f>
        <v>0</v>
      </c>
      <c r="D283" s="186">
        <f>[1]!BasilRadata10[[#This Row],[1A. Bydelsnummer:]]</f>
        <v>0</v>
      </c>
      <c r="E283" s="186">
        <f>[1]!BasilRadata10[[#This Row],[1A. Bydelsnavn:]]</f>
        <v>0</v>
      </c>
      <c r="F283" s="186">
        <f>[1]!BasilRadata10[[#This Row],[1A. Fylkesnummer:]]</f>
        <v>0</v>
      </c>
      <c r="G283" s="186">
        <f>[1]!BasilRadata10[[#This Row],[1A. Fylkesnavn:]]</f>
        <v>0</v>
      </c>
      <c r="H283" s="187">
        <f>[1]!BasilRadata10[[#This Row],[1B. Barnehage:]]</f>
        <v>0</v>
      </c>
      <c r="I283" s="187">
        <f>[1]!BasilRadata10[[#This Row],[1B. Organisasjonsnummer:]]</f>
        <v>0</v>
      </c>
      <c r="J283" s="187">
        <f>[1]!BasilRadata10[[#This Row],[1C. Etablert drift(årstall):]]</f>
        <v>0</v>
      </c>
      <c r="K283" s="186">
        <f>[1]!BasilRadata10[[#This Row],[1D. Barnehagetype:]]</f>
        <v>0</v>
      </c>
      <c r="L283" s="187">
        <f>[1]!BasilRadata10[[#This Row],[2A. Barnehagens eier(Private eiere må fylle ut pkt.C):]]</f>
        <v>0</v>
      </c>
      <c r="M283" s="42">
        <f>[1]!BasilRadata10[[#This Row],[8E. Oppgi antall årsverk barnehagen har pensjonsforpliktelser for:]]</f>
        <v>0</v>
      </c>
      <c r="N283" s="11">
        <f>[1]!BasilRadata10[[#This Row],[HEQ
0-2]]</f>
        <v>0</v>
      </c>
      <c r="O283" s="11">
        <f>[1]!BasilRadata10[[#This Row],[HEQ
3-6]]</f>
        <v>0</v>
      </c>
    </row>
    <row r="284" spans="1:15" x14ac:dyDescent="0.25">
      <c r="A284" s="186">
        <f>[1]!BasilRadata10[[#This Row],[År]]</f>
        <v>0</v>
      </c>
      <c r="B284" s="187">
        <f>[1]!BasilRadata10[[#This Row],[1A. Kommunenr:]]</f>
        <v>0</v>
      </c>
      <c r="C284" s="186">
        <f>[1]!BasilRadata10[[#This Row],[1A. Kommune:]]</f>
        <v>0</v>
      </c>
      <c r="D284" s="186">
        <f>[1]!BasilRadata10[[#This Row],[1A. Bydelsnummer:]]</f>
        <v>0</v>
      </c>
      <c r="E284" s="186">
        <f>[1]!BasilRadata10[[#This Row],[1A. Bydelsnavn:]]</f>
        <v>0</v>
      </c>
      <c r="F284" s="186">
        <f>[1]!BasilRadata10[[#This Row],[1A. Fylkesnummer:]]</f>
        <v>0</v>
      </c>
      <c r="G284" s="186">
        <f>[1]!BasilRadata10[[#This Row],[1A. Fylkesnavn:]]</f>
        <v>0</v>
      </c>
      <c r="H284" s="187">
        <f>[1]!BasilRadata10[[#This Row],[1B. Barnehage:]]</f>
        <v>0</v>
      </c>
      <c r="I284" s="187">
        <f>[1]!BasilRadata10[[#This Row],[1B. Organisasjonsnummer:]]</f>
        <v>0</v>
      </c>
      <c r="J284" s="187">
        <f>[1]!BasilRadata10[[#This Row],[1C. Etablert drift(årstall):]]</f>
        <v>0</v>
      </c>
      <c r="K284" s="186">
        <f>[1]!BasilRadata10[[#This Row],[1D. Barnehagetype:]]</f>
        <v>0</v>
      </c>
      <c r="L284" s="187">
        <f>[1]!BasilRadata10[[#This Row],[2A. Barnehagens eier(Private eiere må fylle ut pkt.C):]]</f>
        <v>0</v>
      </c>
      <c r="M284" s="42">
        <f>[1]!BasilRadata10[[#This Row],[8E. Oppgi antall årsverk barnehagen har pensjonsforpliktelser for:]]</f>
        <v>0</v>
      </c>
      <c r="N284" s="11">
        <f>[1]!BasilRadata10[[#This Row],[HEQ
0-2]]</f>
        <v>0</v>
      </c>
      <c r="O284" s="11">
        <f>[1]!BasilRadata10[[#This Row],[HEQ
3-6]]</f>
        <v>0</v>
      </c>
    </row>
    <row r="285" spans="1:15" x14ac:dyDescent="0.25">
      <c r="A285" s="186">
        <f>[1]!BasilRadata10[[#This Row],[År]]</f>
        <v>0</v>
      </c>
      <c r="B285" s="187">
        <f>[1]!BasilRadata10[[#This Row],[1A. Kommunenr:]]</f>
        <v>0</v>
      </c>
      <c r="C285" s="186">
        <f>[1]!BasilRadata10[[#This Row],[1A. Kommune:]]</f>
        <v>0</v>
      </c>
      <c r="D285" s="186">
        <f>[1]!BasilRadata10[[#This Row],[1A. Bydelsnummer:]]</f>
        <v>0</v>
      </c>
      <c r="E285" s="186">
        <f>[1]!BasilRadata10[[#This Row],[1A. Bydelsnavn:]]</f>
        <v>0</v>
      </c>
      <c r="F285" s="186">
        <f>[1]!BasilRadata10[[#This Row],[1A. Fylkesnummer:]]</f>
        <v>0</v>
      </c>
      <c r="G285" s="186">
        <f>[1]!BasilRadata10[[#This Row],[1A. Fylkesnavn:]]</f>
        <v>0</v>
      </c>
      <c r="H285" s="187">
        <f>[1]!BasilRadata10[[#This Row],[1B. Barnehage:]]</f>
        <v>0</v>
      </c>
      <c r="I285" s="187">
        <f>[1]!BasilRadata10[[#This Row],[1B. Organisasjonsnummer:]]</f>
        <v>0</v>
      </c>
      <c r="J285" s="187">
        <f>[1]!BasilRadata10[[#This Row],[1C. Etablert drift(årstall):]]</f>
        <v>0</v>
      </c>
      <c r="K285" s="186">
        <f>[1]!BasilRadata10[[#This Row],[1D. Barnehagetype:]]</f>
        <v>0</v>
      </c>
      <c r="L285" s="187">
        <f>[1]!BasilRadata10[[#This Row],[2A. Barnehagens eier(Private eiere må fylle ut pkt.C):]]</f>
        <v>0</v>
      </c>
      <c r="M285" s="42">
        <f>[1]!BasilRadata10[[#This Row],[8E. Oppgi antall årsverk barnehagen har pensjonsforpliktelser for:]]</f>
        <v>0</v>
      </c>
      <c r="N285" s="11">
        <f>[1]!BasilRadata10[[#This Row],[HEQ
0-2]]</f>
        <v>0</v>
      </c>
      <c r="O285" s="11">
        <f>[1]!BasilRadata10[[#This Row],[HEQ
3-6]]</f>
        <v>0</v>
      </c>
    </row>
    <row r="286" spans="1:15" x14ac:dyDescent="0.25">
      <c r="A286" s="186">
        <f>[1]!BasilRadata10[[#This Row],[År]]</f>
        <v>0</v>
      </c>
      <c r="B286" s="187">
        <f>[1]!BasilRadata10[[#This Row],[1A. Kommunenr:]]</f>
        <v>0</v>
      </c>
      <c r="C286" s="186">
        <f>[1]!BasilRadata10[[#This Row],[1A. Kommune:]]</f>
        <v>0</v>
      </c>
      <c r="D286" s="186">
        <f>[1]!BasilRadata10[[#This Row],[1A. Bydelsnummer:]]</f>
        <v>0</v>
      </c>
      <c r="E286" s="186">
        <f>[1]!BasilRadata10[[#This Row],[1A. Bydelsnavn:]]</f>
        <v>0</v>
      </c>
      <c r="F286" s="186">
        <f>[1]!BasilRadata10[[#This Row],[1A. Fylkesnummer:]]</f>
        <v>0</v>
      </c>
      <c r="G286" s="186">
        <f>[1]!BasilRadata10[[#This Row],[1A. Fylkesnavn:]]</f>
        <v>0</v>
      </c>
      <c r="H286" s="187">
        <f>[1]!BasilRadata10[[#This Row],[1B. Barnehage:]]</f>
        <v>0</v>
      </c>
      <c r="I286" s="187">
        <f>[1]!BasilRadata10[[#This Row],[1B. Organisasjonsnummer:]]</f>
        <v>0</v>
      </c>
      <c r="J286" s="187">
        <f>[1]!BasilRadata10[[#This Row],[1C. Etablert drift(årstall):]]</f>
        <v>0</v>
      </c>
      <c r="K286" s="186">
        <f>[1]!BasilRadata10[[#This Row],[1D. Barnehagetype:]]</f>
        <v>0</v>
      </c>
      <c r="L286" s="187">
        <f>[1]!BasilRadata10[[#This Row],[2A. Barnehagens eier(Private eiere må fylle ut pkt.C):]]</f>
        <v>0</v>
      </c>
      <c r="M286" s="42">
        <f>[1]!BasilRadata10[[#This Row],[8E. Oppgi antall årsverk barnehagen har pensjonsforpliktelser for:]]</f>
        <v>0</v>
      </c>
      <c r="N286" s="11">
        <f>[1]!BasilRadata10[[#This Row],[HEQ
0-2]]</f>
        <v>0</v>
      </c>
      <c r="O286" s="11">
        <f>[1]!BasilRadata10[[#This Row],[HEQ
3-6]]</f>
        <v>0</v>
      </c>
    </row>
    <row r="287" spans="1:15" x14ac:dyDescent="0.25">
      <c r="A287" s="186">
        <f>[1]!BasilRadata10[[#This Row],[År]]</f>
        <v>0</v>
      </c>
      <c r="B287" s="187">
        <f>[1]!BasilRadata10[[#This Row],[1A. Kommunenr:]]</f>
        <v>0</v>
      </c>
      <c r="C287" s="186">
        <f>[1]!BasilRadata10[[#This Row],[1A. Kommune:]]</f>
        <v>0</v>
      </c>
      <c r="D287" s="186">
        <f>[1]!BasilRadata10[[#This Row],[1A. Bydelsnummer:]]</f>
        <v>0</v>
      </c>
      <c r="E287" s="186">
        <f>[1]!BasilRadata10[[#This Row],[1A. Bydelsnavn:]]</f>
        <v>0</v>
      </c>
      <c r="F287" s="186">
        <f>[1]!BasilRadata10[[#This Row],[1A. Fylkesnummer:]]</f>
        <v>0</v>
      </c>
      <c r="G287" s="186">
        <f>[1]!BasilRadata10[[#This Row],[1A. Fylkesnavn:]]</f>
        <v>0</v>
      </c>
      <c r="H287" s="187">
        <f>[1]!BasilRadata10[[#This Row],[1B. Barnehage:]]</f>
        <v>0</v>
      </c>
      <c r="I287" s="187">
        <f>[1]!BasilRadata10[[#This Row],[1B. Organisasjonsnummer:]]</f>
        <v>0</v>
      </c>
      <c r="J287" s="187">
        <f>[1]!BasilRadata10[[#This Row],[1C. Etablert drift(årstall):]]</f>
        <v>0</v>
      </c>
      <c r="K287" s="186">
        <f>[1]!BasilRadata10[[#This Row],[1D. Barnehagetype:]]</f>
        <v>0</v>
      </c>
      <c r="L287" s="187">
        <f>[1]!BasilRadata10[[#This Row],[2A. Barnehagens eier(Private eiere må fylle ut pkt.C):]]</f>
        <v>0</v>
      </c>
      <c r="M287" s="42">
        <f>[1]!BasilRadata10[[#This Row],[8E. Oppgi antall årsverk barnehagen har pensjonsforpliktelser for:]]</f>
        <v>0</v>
      </c>
      <c r="N287" s="11">
        <f>[1]!BasilRadata10[[#This Row],[HEQ
0-2]]</f>
        <v>0</v>
      </c>
      <c r="O287" s="11">
        <f>[1]!BasilRadata10[[#This Row],[HEQ
3-6]]</f>
        <v>0</v>
      </c>
    </row>
    <row r="288" spans="1:15" x14ac:dyDescent="0.25">
      <c r="A288" s="186">
        <f>[1]!BasilRadata10[[#This Row],[År]]</f>
        <v>0</v>
      </c>
      <c r="B288" s="187">
        <f>[1]!BasilRadata10[[#This Row],[1A. Kommunenr:]]</f>
        <v>0</v>
      </c>
      <c r="C288" s="186">
        <f>[1]!BasilRadata10[[#This Row],[1A. Kommune:]]</f>
        <v>0</v>
      </c>
      <c r="D288" s="186">
        <f>[1]!BasilRadata10[[#This Row],[1A. Bydelsnummer:]]</f>
        <v>0</v>
      </c>
      <c r="E288" s="186">
        <f>[1]!BasilRadata10[[#This Row],[1A. Bydelsnavn:]]</f>
        <v>0</v>
      </c>
      <c r="F288" s="186">
        <f>[1]!BasilRadata10[[#This Row],[1A. Fylkesnummer:]]</f>
        <v>0</v>
      </c>
      <c r="G288" s="186">
        <f>[1]!BasilRadata10[[#This Row],[1A. Fylkesnavn:]]</f>
        <v>0</v>
      </c>
      <c r="H288" s="187">
        <f>[1]!BasilRadata10[[#This Row],[1B. Barnehage:]]</f>
        <v>0</v>
      </c>
      <c r="I288" s="187">
        <f>[1]!BasilRadata10[[#This Row],[1B. Organisasjonsnummer:]]</f>
        <v>0</v>
      </c>
      <c r="J288" s="187">
        <f>[1]!BasilRadata10[[#This Row],[1C. Etablert drift(årstall):]]</f>
        <v>0</v>
      </c>
      <c r="K288" s="186">
        <f>[1]!BasilRadata10[[#This Row],[1D. Barnehagetype:]]</f>
        <v>0</v>
      </c>
      <c r="L288" s="187">
        <f>[1]!BasilRadata10[[#This Row],[2A. Barnehagens eier(Private eiere må fylle ut pkt.C):]]</f>
        <v>0</v>
      </c>
      <c r="M288" s="42">
        <f>[1]!BasilRadata10[[#This Row],[8E. Oppgi antall årsverk barnehagen har pensjonsforpliktelser for:]]</f>
        <v>0</v>
      </c>
      <c r="N288" s="11">
        <f>[1]!BasilRadata10[[#This Row],[HEQ
0-2]]</f>
        <v>0</v>
      </c>
      <c r="O288" s="11">
        <f>[1]!BasilRadata10[[#This Row],[HEQ
3-6]]</f>
        <v>0</v>
      </c>
    </row>
    <row r="289" spans="1:15" x14ac:dyDescent="0.25">
      <c r="A289" s="186">
        <f>[1]!BasilRadata10[[#This Row],[År]]</f>
        <v>0</v>
      </c>
      <c r="B289" s="187">
        <f>[1]!BasilRadata10[[#This Row],[1A. Kommunenr:]]</f>
        <v>0</v>
      </c>
      <c r="C289" s="186">
        <f>[1]!BasilRadata10[[#This Row],[1A. Kommune:]]</f>
        <v>0</v>
      </c>
      <c r="D289" s="186">
        <f>[1]!BasilRadata10[[#This Row],[1A. Bydelsnummer:]]</f>
        <v>0</v>
      </c>
      <c r="E289" s="186">
        <f>[1]!BasilRadata10[[#This Row],[1A. Bydelsnavn:]]</f>
        <v>0</v>
      </c>
      <c r="F289" s="186">
        <f>[1]!BasilRadata10[[#This Row],[1A. Fylkesnummer:]]</f>
        <v>0</v>
      </c>
      <c r="G289" s="186">
        <f>[1]!BasilRadata10[[#This Row],[1A. Fylkesnavn:]]</f>
        <v>0</v>
      </c>
      <c r="H289" s="187">
        <f>[1]!BasilRadata10[[#This Row],[1B. Barnehage:]]</f>
        <v>0</v>
      </c>
      <c r="I289" s="187">
        <f>[1]!BasilRadata10[[#This Row],[1B. Organisasjonsnummer:]]</f>
        <v>0</v>
      </c>
      <c r="J289" s="187">
        <f>[1]!BasilRadata10[[#This Row],[1C. Etablert drift(årstall):]]</f>
        <v>0</v>
      </c>
      <c r="K289" s="186">
        <f>[1]!BasilRadata10[[#This Row],[1D. Barnehagetype:]]</f>
        <v>0</v>
      </c>
      <c r="L289" s="187">
        <f>[1]!BasilRadata10[[#This Row],[2A. Barnehagens eier(Private eiere må fylle ut pkt.C):]]</f>
        <v>0</v>
      </c>
      <c r="M289" s="42">
        <f>[1]!BasilRadata10[[#This Row],[8E. Oppgi antall årsverk barnehagen har pensjonsforpliktelser for:]]</f>
        <v>0</v>
      </c>
      <c r="N289" s="11">
        <f>[1]!BasilRadata10[[#This Row],[HEQ
0-2]]</f>
        <v>0</v>
      </c>
      <c r="O289" s="11">
        <f>[1]!BasilRadata10[[#This Row],[HEQ
3-6]]</f>
        <v>0</v>
      </c>
    </row>
    <row r="290" spans="1:15" x14ac:dyDescent="0.25">
      <c r="A290" s="186">
        <f>[1]!BasilRadata10[[#This Row],[År]]</f>
        <v>0</v>
      </c>
      <c r="B290" s="187">
        <f>[1]!BasilRadata10[[#This Row],[1A. Kommunenr:]]</f>
        <v>0</v>
      </c>
      <c r="C290" s="186">
        <f>[1]!BasilRadata10[[#This Row],[1A. Kommune:]]</f>
        <v>0</v>
      </c>
      <c r="D290" s="186">
        <f>[1]!BasilRadata10[[#This Row],[1A. Bydelsnummer:]]</f>
        <v>0</v>
      </c>
      <c r="E290" s="186">
        <f>[1]!BasilRadata10[[#This Row],[1A. Bydelsnavn:]]</f>
        <v>0</v>
      </c>
      <c r="F290" s="186">
        <f>[1]!BasilRadata10[[#This Row],[1A. Fylkesnummer:]]</f>
        <v>0</v>
      </c>
      <c r="G290" s="186">
        <f>[1]!BasilRadata10[[#This Row],[1A. Fylkesnavn:]]</f>
        <v>0</v>
      </c>
      <c r="H290" s="187">
        <f>[1]!BasilRadata10[[#This Row],[1B. Barnehage:]]</f>
        <v>0</v>
      </c>
      <c r="I290" s="187">
        <f>[1]!BasilRadata10[[#This Row],[1B. Organisasjonsnummer:]]</f>
        <v>0</v>
      </c>
      <c r="J290" s="187">
        <f>[1]!BasilRadata10[[#This Row],[1C. Etablert drift(årstall):]]</f>
        <v>0</v>
      </c>
      <c r="K290" s="186">
        <f>[1]!BasilRadata10[[#This Row],[1D. Barnehagetype:]]</f>
        <v>0</v>
      </c>
      <c r="L290" s="187">
        <f>[1]!BasilRadata10[[#This Row],[2A. Barnehagens eier(Private eiere må fylle ut pkt.C):]]</f>
        <v>0</v>
      </c>
      <c r="M290" s="42">
        <f>[1]!BasilRadata10[[#This Row],[8E. Oppgi antall årsverk barnehagen har pensjonsforpliktelser for:]]</f>
        <v>0</v>
      </c>
      <c r="N290" s="11">
        <f>[1]!BasilRadata10[[#This Row],[HEQ
0-2]]</f>
        <v>0</v>
      </c>
      <c r="O290" s="11">
        <f>[1]!BasilRadata10[[#This Row],[HEQ
3-6]]</f>
        <v>0</v>
      </c>
    </row>
    <row r="291" spans="1:15" x14ac:dyDescent="0.25">
      <c r="A291" s="186">
        <f>[1]!BasilRadata10[[#This Row],[År]]</f>
        <v>0</v>
      </c>
      <c r="B291" s="187">
        <f>[1]!BasilRadata10[[#This Row],[1A. Kommunenr:]]</f>
        <v>0</v>
      </c>
      <c r="C291" s="186">
        <f>[1]!BasilRadata10[[#This Row],[1A. Kommune:]]</f>
        <v>0</v>
      </c>
      <c r="D291" s="186">
        <f>[1]!BasilRadata10[[#This Row],[1A. Bydelsnummer:]]</f>
        <v>0</v>
      </c>
      <c r="E291" s="186">
        <f>[1]!BasilRadata10[[#This Row],[1A. Bydelsnavn:]]</f>
        <v>0</v>
      </c>
      <c r="F291" s="186">
        <f>[1]!BasilRadata10[[#This Row],[1A. Fylkesnummer:]]</f>
        <v>0</v>
      </c>
      <c r="G291" s="186">
        <f>[1]!BasilRadata10[[#This Row],[1A. Fylkesnavn:]]</f>
        <v>0</v>
      </c>
      <c r="H291" s="187">
        <f>[1]!BasilRadata10[[#This Row],[1B. Barnehage:]]</f>
        <v>0</v>
      </c>
      <c r="I291" s="187">
        <f>[1]!BasilRadata10[[#This Row],[1B. Organisasjonsnummer:]]</f>
        <v>0</v>
      </c>
      <c r="J291" s="187">
        <f>[1]!BasilRadata10[[#This Row],[1C. Etablert drift(årstall):]]</f>
        <v>0</v>
      </c>
      <c r="K291" s="186">
        <f>[1]!BasilRadata10[[#This Row],[1D. Barnehagetype:]]</f>
        <v>0</v>
      </c>
      <c r="L291" s="187">
        <f>[1]!BasilRadata10[[#This Row],[2A. Barnehagens eier(Private eiere må fylle ut pkt.C):]]</f>
        <v>0</v>
      </c>
      <c r="M291" s="42">
        <f>[1]!BasilRadata10[[#This Row],[8E. Oppgi antall årsverk barnehagen har pensjonsforpliktelser for:]]</f>
        <v>0</v>
      </c>
      <c r="N291" s="11">
        <f>[1]!BasilRadata10[[#This Row],[HEQ
0-2]]</f>
        <v>0</v>
      </c>
      <c r="O291" s="11">
        <f>[1]!BasilRadata10[[#This Row],[HEQ
3-6]]</f>
        <v>0</v>
      </c>
    </row>
    <row r="292" spans="1:15" x14ac:dyDescent="0.25">
      <c r="A292" s="186">
        <f>[1]!BasilRadata10[[#This Row],[År]]</f>
        <v>0</v>
      </c>
      <c r="B292" s="187">
        <f>[1]!BasilRadata10[[#This Row],[1A. Kommunenr:]]</f>
        <v>0</v>
      </c>
      <c r="C292" s="186">
        <f>[1]!BasilRadata10[[#This Row],[1A. Kommune:]]</f>
        <v>0</v>
      </c>
      <c r="D292" s="186">
        <f>[1]!BasilRadata10[[#This Row],[1A. Bydelsnummer:]]</f>
        <v>0</v>
      </c>
      <c r="E292" s="186">
        <f>[1]!BasilRadata10[[#This Row],[1A. Bydelsnavn:]]</f>
        <v>0</v>
      </c>
      <c r="F292" s="186">
        <f>[1]!BasilRadata10[[#This Row],[1A. Fylkesnummer:]]</f>
        <v>0</v>
      </c>
      <c r="G292" s="186">
        <f>[1]!BasilRadata10[[#This Row],[1A. Fylkesnavn:]]</f>
        <v>0</v>
      </c>
      <c r="H292" s="187">
        <f>[1]!BasilRadata10[[#This Row],[1B. Barnehage:]]</f>
        <v>0</v>
      </c>
      <c r="I292" s="187">
        <f>[1]!BasilRadata10[[#This Row],[1B. Organisasjonsnummer:]]</f>
        <v>0</v>
      </c>
      <c r="J292" s="187">
        <f>[1]!BasilRadata10[[#This Row],[1C. Etablert drift(årstall):]]</f>
        <v>0</v>
      </c>
      <c r="K292" s="186">
        <f>[1]!BasilRadata10[[#This Row],[1D. Barnehagetype:]]</f>
        <v>0</v>
      </c>
      <c r="L292" s="187">
        <f>[1]!BasilRadata10[[#This Row],[2A. Barnehagens eier(Private eiere må fylle ut pkt.C):]]</f>
        <v>0</v>
      </c>
      <c r="M292" s="42">
        <f>[1]!BasilRadata10[[#This Row],[8E. Oppgi antall årsverk barnehagen har pensjonsforpliktelser for:]]</f>
        <v>0</v>
      </c>
      <c r="N292" s="11">
        <f>[1]!BasilRadata10[[#This Row],[HEQ
0-2]]</f>
        <v>0</v>
      </c>
      <c r="O292" s="11">
        <f>[1]!BasilRadata10[[#This Row],[HEQ
3-6]]</f>
        <v>0</v>
      </c>
    </row>
    <row r="293" spans="1:15" x14ac:dyDescent="0.25">
      <c r="A293" s="186">
        <f>[1]!BasilRadata10[[#This Row],[År]]</f>
        <v>0</v>
      </c>
      <c r="B293" s="187">
        <f>[1]!BasilRadata10[[#This Row],[1A. Kommunenr:]]</f>
        <v>0</v>
      </c>
      <c r="C293" s="186">
        <f>[1]!BasilRadata10[[#This Row],[1A. Kommune:]]</f>
        <v>0</v>
      </c>
      <c r="D293" s="186">
        <f>[1]!BasilRadata10[[#This Row],[1A. Bydelsnummer:]]</f>
        <v>0</v>
      </c>
      <c r="E293" s="186">
        <f>[1]!BasilRadata10[[#This Row],[1A. Bydelsnavn:]]</f>
        <v>0</v>
      </c>
      <c r="F293" s="186">
        <f>[1]!BasilRadata10[[#This Row],[1A. Fylkesnummer:]]</f>
        <v>0</v>
      </c>
      <c r="G293" s="186">
        <f>[1]!BasilRadata10[[#This Row],[1A. Fylkesnavn:]]</f>
        <v>0</v>
      </c>
      <c r="H293" s="187">
        <f>[1]!BasilRadata10[[#This Row],[1B. Barnehage:]]</f>
        <v>0</v>
      </c>
      <c r="I293" s="187">
        <f>[1]!BasilRadata10[[#This Row],[1B. Organisasjonsnummer:]]</f>
        <v>0</v>
      </c>
      <c r="J293" s="187">
        <f>[1]!BasilRadata10[[#This Row],[1C. Etablert drift(årstall):]]</f>
        <v>0</v>
      </c>
      <c r="K293" s="186">
        <f>[1]!BasilRadata10[[#This Row],[1D. Barnehagetype:]]</f>
        <v>0</v>
      </c>
      <c r="L293" s="187">
        <f>[1]!BasilRadata10[[#This Row],[2A. Barnehagens eier(Private eiere må fylle ut pkt.C):]]</f>
        <v>0</v>
      </c>
      <c r="M293" s="42">
        <f>[1]!BasilRadata10[[#This Row],[8E. Oppgi antall årsverk barnehagen har pensjonsforpliktelser for:]]</f>
        <v>0</v>
      </c>
      <c r="N293" s="11">
        <f>[1]!BasilRadata10[[#This Row],[HEQ
0-2]]</f>
        <v>0</v>
      </c>
      <c r="O293" s="11">
        <f>[1]!BasilRadata10[[#This Row],[HEQ
3-6]]</f>
        <v>0</v>
      </c>
    </row>
    <row r="294" spans="1:15" x14ac:dyDescent="0.25">
      <c r="A294" s="186">
        <f>[1]!BasilRadata10[[#This Row],[År]]</f>
        <v>0</v>
      </c>
      <c r="B294" s="187">
        <f>[1]!BasilRadata10[[#This Row],[1A. Kommunenr:]]</f>
        <v>0</v>
      </c>
      <c r="C294" s="186">
        <f>[1]!BasilRadata10[[#This Row],[1A. Kommune:]]</f>
        <v>0</v>
      </c>
      <c r="D294" s="186">
        <f>[1]!BasilRadata10[[#This Row],[1A. Bydelsnummer:]]</f>
        <v>0</v>
      </c>
      <c r="E294" s="186">
        <f>[1]!BasilRadata10[[#This Row],[1A. Bydelsnavn:]]</f>
        <v>0</v>
      </c>
      <c r="F294" s="186">
        <f>[1]!BasilRadata10[[#This Row],[1A. Fylkesnummer:]]</f>
        <v>0</v>
      </c>
      <c r="G294" s="186">
        <f>[1]!BasilRadata10[[#This Row],[1A. Fylkesnavn:]]</f>
        <v>0</v>
      </c>
      <c r="H294" s="187">
        <f>[1]!BasilRadata10[[#This Row],[1B. Barnehage:]]</f>
        <v>0</v>
      </c>
      <c r="I294" s="187">
        <f>[1]!BasilRadata10[[#This Row],[1B. Organisasjonsnummer:]]</f>
        <v>0</v>
      </c>
      <c r="J294" s="187">
        <f>[1]!BasilRadata10[[#This Row],[1C. Etablert drift(årstall):]]</f>
        <v>0</v>
      </c>
      <c r="K294" s="186">
        <f>[1]!BasilRadata10[[#This Row],[1D. Barnehagetype:]]</f>
        <v>0</v>
      </c>
      <c r="L294" s="187">
        <f>[1]!BasilRadata10[[#This Row],[2A. Barnehagens eier(Private eiere må fylle ut pkt.C):]]</f>
        <v>0</v>
      </c>
      <c r="M294" s="42">
        <f>[1]!BasilRadata10[[#This Row],[8E. Oppgi antall årsverk barnehagen har pensjonsforpliktelser for:]]</f>
        <v>0</v>
      </c>
      <c r="N294" s="11">
        <f>[1]!BasilRadata10[[#This Row],[HEQ
0-2]]</f>
        <v>0</v>
      </c>
      <c r="O294" s="11">
        <f>[1]!BasilRadata10[[#This Row],[HEQ
3-6]]</f>
        <v>0</v>
      </c>
    </row>
    <row r="295" spans="1:15" x14ac:dyDescent="0.25">
      <c r="A295" s="186">
        <f>[1]!BasilRadata10[[#This Row],[År]]</f>
        <v>0</v>
      </c>
      <c r="B295" s="187">
        <f>[1]!BasilRadata10[[#This Row],[1A. Kommunenr:]]</f>
        <v>0</v>
      </c>
      <c r="C295" s="186">
        <f>[1]!BasilRadata10[[#This Row],[1A. Kommune:]]</f>
        <v>0</v>
      </c>
      <c r="D295" s="186">
        <f>[1]!BasilRadata10[[#This Row],[1A. Bydelsnummer:]]</f>
        <v>0</v>
      </c>
      <c r="E295" s="186">
        <f>[1]!BasilRadata10[[#This Row],[1A. Bydelsnavn:]]</f>
        <v>0</v>
      </c>
      <c r="F295" s="186">
        <f>[1]!BasilRadata10[[#This Row],[1A. Fylkesnummer:]]</f>
        <v>0</v>
      </c>
      <c r="G295" s="186">
        <f>[1]!BasilRadata10[[#This Row],[1A. Fylkesnavn:]]</f>
        <v>0</v>
      </c>
      <c r="H295" s="187">
        <f>[1]!BasilRadata10[[#This Row],[1B. Barnehage:]]</f>
        <v>0</v>
      </c>
      <c r="I295" s="187">
        <f>[1]!BasilRadata10[[#This Row],[1B. Organisasjonsnummer:]]</f>
        <v>0</v>
      </c>
      <c r="J295" s="187">
        <f>[1]!BasilRadata10[[#This Row],[1C. Etablert drift(årstall):]]</f>
        <v>0</v>
      </c>
      <c r="K295" s="186">
        <f>[1]!BasilRadata10[[#This Row],[1D. Barnehagetype:]]</f>
        <v>0</v>
      </c>
      <c r="L295" s="187">
        <f>[1]!BasilRadata10[[#This Row],[2A. Barnehagens eier(Private eiere må fylle ut pkt.C):]]</f>
        <v>0</v>
      </c>
      <c r="M295" s="42">
        <f>[1]!BasilRadata10[[#This Row],[8E. Oppgi antall årsverk barnehagen har pensjonsforpliktelser for:]]</f>
        <v>0</v>
      </c>
      <c r="N295" s="11">
        <f>[1]!BasilRadata10[[#This Row],[HEQ
0-2]]</f>
        <v>0</v>
      </c>
      <c r="O295" s="11">
        <f>[1]!BasilRadata10[[#This Row],[HEQ
3-6]]</f>
        <v>0</v>
      </c>
    </row>
    <row r="296" spans="1:15" x14ac:dyDescent="0.25">
      <c r="A296" s="186">
        <f>[1]!BasilRadata10[[#This Row],[År]]</f>
        <v>0</v>
      </c>
      <c r="B296" s="187">
        <f>[1]!BasilRadata10[[#This Row],[1A. Kommunenr:]]</f>
        <v>0</v>
      </c>
      <c r="C296" s="186">
        <f>[1]!BasilRadata10[[#This Row],[1A. Kommune:]]</f>
        <v>0</v>
      </c>
      <c r="D296" s="186">
        <f>[1]!BasilRadata10[[#This Row],[1A. Bydelsnummer:]]</f>
        <v>0</v>
      </c>
      <c r="E296" s="186">
        <f>[1]!BasilRadata10[[#This Row],[1A. Bydelsnavn:]]</f>
        <v>0</v>
      </c>
      <c r="F296" s="186">
        <f>[1]!BasilRadata10[[#This Row],[1A. Fylkesnummer:]]</f>
        <v>0</v>
      </c>
      <c r="G296" s="186">
        <f>[1]!BasilRadata10[[#This Row],[1A. Fylkesnavn:]]</f>
        <v>0</v>
      </c>
      <c r="H296" s="187">
        <f>[1]!BasilRadata10[[#This Row],[1B. Barnehage:]]</f>
        <v>0</v>
      </c>
      <c r="I296" s="187">
        <f>[1]!BasilRadata10[[#This Row],[1B. Organisasjonsnummer:]]</f>
        <v>0</v>
      </c>
      <c r="J296" s="187">
        <f>[1]!BasilRadata10[[#This Row],[1C. Etablert drift(årstall):]]</f>
        <v>0</v>
      </c>
      <c r="K296" s="186">
        <f>[1]!BasilRadata10[[#This Row],[1D. Barnehagetype:]]</f>
        <v>0</v>
      </c>
      <c r="L296" s="187">
        <f>[1]!BasilRadata10[[#This Row],[2A. Barnehagens eier(Private eiere må fylle ut pkt.C):]]</f>
        <v>0</v>
      </c>
      <c r="M296" s="42">
        <f>[1]!BasilRadata10[[#This Row],[8E. Oppgi antall årsverk barnehagen har pensjonsforpliktelser for:]]</f>
        <v>0</v>
      </c>
      <c r="N296" s="11">
        <f>[1]!BasilRadata10[[#This Row],[HEQ
0-2]]</f>
        <v>0</v>
      </c>
      <c r="O296" s="11">
        <f>[1]!BasilRadata10[[#This Row],[HEQ
3-6]]</f>
        <v>0</v>
      </c>
    </row>
    <row r="297" spans="1:15" x14ac:dyDescent="0.25">
      <c r="A297" s="186">
        <f>[1]!BasilRadata10[[#This Row],[År]]</f>
        <v>0</v>
      </c>
      <c r="B297" s="187">
        <f>[1]!BasilRadata10[[#This Row],[1A. Kommunenr:]]</f>
        <v>0</v>
      </c>
      <c r="C297" s="186">
        <f>[1]!BasilRadata10[[#This Row],[1A. Kommune:]]</f>
        <v>0</v>
      </c>
      <c r="D297" s="186">
        <f>[1]!BasilRadata10[[#This Row],[1A. Bydelsnummer:]]</f>
        <v>0</v>
      </c>
      <c r="E297" s="186">
        <f>[1]!BasilRadata10[[#This Row],[1A. Bydelsnavn:]]</f>
        <v>0</v>
      </c>
      <c r="F297" s="186">
        <f>[1]!BasilRadata10[[#This Row],[1A. Fylkesnummer:]]</f>
        <v>0</v>
      </c>
      <c r="G297" s="186">
        <f>[1]!BasilRadata10[[#This Row],[1A. Fylkesnavn:]]</f>
        <v>0</v>
      </c>
      <c r="H297" s="187">
        <f>[1]!BasilRadata10[[#This Row],[1B. Barnehage:]]</f>
        <v>0</v>
      </c>
      <c r="I297" s="187">
        <f>[1]!BasilRadata10[[#This Row],[1B. Organisasjonsnummer:]]</f>
        <v>0</v>
      </c>
      <c r="J297" s="187">
        <f>[1]!BasilRadata10[[#This Row],[1C. Etablert drift(årstall):]]</f>
        <v>0</v>
      </c>
      <c r="K297" s="186">
        <f>[1]!BasilRadata10[[#This Row],[1D. Barnehagetype:]]</f>
        <v>0</v>
      </c>
      <c r="L297" s="187">
        <f>[1]!BasilRadata10[[#This Row],[2A. Barnehagens eier(Private eiere må fylle ut pkt.C):]]</f>
        <v>0</v>
      </c>
      <c r="M297" s="42">
        <f>[1]!BasilRadata10[[#This Row],[8E. Oppgi antall årsverk barnehagen har pensjonsforpliktelser for:]]</f>
        <v>0</v>
      </c>
      <c r="N297" s="11">
        <f>[1]!BasilRadata10[[#This Row],[HEQ
0-2]]</f>
        <v>0</v>
      </c>
      <c r="O297" s="11">
        <f>[1]!BasilRadata10[[#This Row],[HEQ
3-6]]</f>
        <v>0</v>
      </c>
    </row>
    <row r="298" spans="1:15" x14ac:dyDescent="0.25">
      <c r="A298" s="186">
        <f>[1]!BasilRadata10[[#This Row],[År]]</f>
        <v>0</v>
      </c>
      <c r="B298" s="187">
        <f>[1]!BasilRadata10[[#This Row],[1A. Kommunenr:]]</f>
        <v>0</v>
      </c>
      <c r="C298" s="186">
        <f>[1]!BasilRadata10[[#This Row],[1A. Kommune:]]</f>
        <v>0</v>
      </c>
      <c r="D298" s="186">
        <f>[1]!BasilRadata10[[#This Row],[1A. Bydelsnummer:]]</f>
        <v>0</v>
      </c>
      <c r="E298" s="186">
        <f>[1]!BasilRadata10[[#This Row],[1A. Bydelsnavn:]]</f>
        <v>0</v>
      </c>
      <c r="F298" s="186">
        <f>[1]!BasilRadata10[[#This Row],[1A. Fylkesnummer:]]</f>
        <v>0</v>
      </c>
      <c r="G298" s="186">
        <f>[1]!BasilRadata10[[#This Row],[1A. Fylkesnavn:]]</f>
        <v>0</v>
      </c>
      <c r="H298" s="187">
        <f>[1]!BasilRadata10[[#This Row],[1B. Barnehage:]]</f>
        <v>0</v>
      </c>
      <c r="I298" s="187">
        <f>[1]!BasilRadata10[[#This Row],[1B. Organisasjonsnummer:]]</f>
        <v>0</v>
      </c>
      <c r="J298" s="187">
        <f>[1]!BasilRadata10[[#This Row],[1C. Etablert drift(årstall):]]</f>
        <v>0</v>
      </c>
      <c r="K298" s="186">
        <f>[1]!BasilRadata10[[#This Row],[1D. Barnehagetype:]]</f>
        <v>0</v>
      </c>
      <c r="L298" s="187">
        <f>[1]!BasilRadata10[[#This Row],[2A. Barnehagens eier(Private eiere må fylle ut pkt.C):]]</f>
        <v>0</v>
      </c>
      <c r="M298" s="42">
        <f>[1]!BasilRadata10[[#This Row],[8E. Oppgi antall årsverk barnehagen har pensjonsforpliktelser for:]]</f>
        <v>0</v>
      </c>
      <c r="N298" s="11">
        <f>[1]!BasilRadata10[[#This Row],[HEQ
0-2]]</f>
        <v>0</v>
      </c>
      <c r="O298" s="11">
        <f>[1]!BasilRadata10[[#This Row],[HEQ
3-6]]</f>
        <v>0</v>
      </c>
    </row>
    <row r="299" spans="1:15" x14ac:dyDescent="0.25">
      <c r="A299" s="186">
        <f>[1]!BasilRadata10[[#This Row],[År]]</f>
        <v>0</v>
      </c>
      <c r="B299" s="187">
        <f>[1]!BasilRadata10[[#This Row],[1A. Kommunenr:]]</f>
        <v>0</v>
      </c>
      <c r="C299" s="186">
        <f>[1]!BasilRadata10[[#This Row],[1A. Kommune:]]</f>
        <v>0</v>
      </c>
      <c r="D299" s="186">
        <f>[1]!BasilRadata10[[#This Row],[1A. Bydelsnummer:]]</f>
        <v>0</v>
      </c>
      <c r="E299" s="186">
        <f>[1]!BasilRadata10[[#This Row],[1A. Bydelsnavn:]]</f>
        <v>0</v>
      </c>
      <c r="F299" s="186">
        <f>[1]!BasilRadata10[[#This Row],[1A. Fylkesnummer:]]</f>
        <v>0</v>
      </c>
      <c r="G299" s="186">
        <f>[1]!BasilRadata10[[#This Row],[1A. Fylkesnavn:]]</f>
        <v>0</v>
      </c>
      <c r="H299" s="187">
        <f>[1]!BasilRadata10[[#This Row],[1B. Barnehage:]]</f>
        <v>0</v>
      </c>
      <c r="I299" s="187">
        <f>[1]!BasilRadata10[[#This Row],[1B. Organisasjonsnummer:]]</f>
        <v>0</v>
      </c>
      <c r="J299" s="187">
        <f>[1]!BasilRadata10[[#This Row],[1C. Etablert drift(årstall):]]</f>
        <v>0</v>
      </c>
      <c r="K299" s="186">
        <f>[1]!BasilRadata10[[#This Row],[1D. Barnehagetype:]]</f>
        <v>0</v>
      </c>
      <c r="L299" s="187">
        <f>[1]!BasilRadata10[[#This Row],[2A. Barnehagens eier(Private eiere må fylle ut pkt.C):]]</f>
        <v>0</v>
      </c>
      <c r="M299" s="42">
        <f>[1]!BasilRadata10[[#This Row],[8E. Oppgi antall årsverk barnehagen har pensjonsforpliktelser for:]]</f>
        <v>0</v>
      </c>
      <c r="N299" s="11">
        <f>[1]!BasilRadata10[[#This Row],[HEQ
0-2]]</f>
        <v>0</v>
      </c>
      <c r="O299" s="11">
        <f>[1]!BasilRadata10[[#This Row],[HEQ
3-6]]</f>
        <v>0</v>
      </c>
    </row>
    <row r="300" spans="1:15" x14ac:dyDescent="0.25">
      <c r="A300" s="186">
        <f>[1]!BasilRadata10[[#This Row],[År]]</f>
        <v>0</v>
      </c>
      <c r="B300" s="187">
        <f>[1]!BasilRadata10[[#This Row],[1A. Kommunenr:]]</f>
        <v>0</v>
      </c>
      <c r="C300" s="186">
        <f>[1]!BasilRadata10[[#This Row],[1A. Kommune:]]</f>
        <v>0</v>
      </c>
      <c r="D300" s="186">
        <f>[1]!BasilRadata10[[#This Row],[1A. Bydelsnummer:]]</f>
        <v>0</v>
      </c>
      <c r="E300" s="186">
        <f>[1]!BasilRadata10[[#This Row],[1A. Bydelsnavn:]]</f>
        <v>0</v>
      </c>
      <c r="F300" s="186">
        <f>[1]!BasilRadata10[[#This Row],[1A. Fylkesnummer:]]</f>
        <v>0</v>
      </c>
      <c r="G300" s="186">
        <f>[1]!BasilRadata10[[#This Row],[1A. Fylkesnavn:]]</f>
        <v>0</v>
      </c>
      <c r="H300" s="187">
        <f>[1]!BasilRadata10[[#This Row],[1B. Barnehage:]]</f>
        <v>0</v>
      </c>
      <c r="I300" s="187">
        <f>[1]!BasilRadata10[[#This Row],[1B. Organisasjonsnummer:]]</f>
        <v>0</v>
      </c>
      <c r="J300" s="187">
        <f>[1]!BasilRadata10[[#This Row],[1C. Etablert drift(årstall):]]</f>
        <v>0</v>
      </c>
      <c r="K300" s="186">
        <f>[1]!BasilRadata10[[#This Row],[1D. Barnehagetype:]]</f>
        <v>0</v>
      </c>
      <c r="L300" s="187">
        <f>[1]!BasilRadata10[[#This Row],[2A. Barnehagens eier(Private eiere må fylle ut pkt.C):]]</f>
        <v>0</v>
      </c>
      <c r="M300" s="42">
        <f>[1]!BasilRadata10[[#This Row],[8E. Oppgi antall årsverk barnehagen har pensjonsforpliktelser for:]]</f>
        <v>0</v>
      </c>
      <c r="N300" s="11">
        <f>[1]!BasilRadata10[[#This Row],[HEQ
0-2]]</f>
        <v>0</v>
      </c>
      <c r="O300" s="11">
        <f>[1]!BasilRadata10[[#This Row],[HEQ
3-6]]</f>
        <v>0</v>
      </c>
    </row>
    <row r="301" spans="1:15" x14ac:dyDescent="0.25">
      <c r="A301" s="186">
        <f>[1]!BasilRadata10[[#This Row],[År]]</f>
        <v>0</v>
      </c>
      <c r="B301" s="187">
        <f>[1]!BasilRadata10[[#This Row],[1A. Kommunenr:]]</f>
        <v>0</v>
      </c>
      <c r="C301" s="186">
        <f>[1]!BasilRadata10[[#This Row],[1A. Kommune:]]</f>
        <v>0</v>
      </c>
      <c r="D301" s="186">
        <f>[1]!BasilRadata10[[#This Row],[1A. Bydelsnummer:]]</f>
        <v>0</v>
      </c>
      <c r="E301" s="186">
        <f>[1]!BasilRadata10[[#This Row],[1A. Bydelsnavn:]]</f>
        <v>0</v>
      </c>
      <c r="F301" s="186">
        <f>[1]!BasilRadata10[[#This Row],[1A. Fylkesnummer:]]</f>
        <v>0</v>
      </c>
      <c r="G301" s="186">
        <f>[1]!BasilRadata10[[#This Row],[1A. Fylkesnavn:]]</f>
        <v>0</v>
      </c>
      <c r="H301" s="187">
        <f>[1]!BasilRadata10[[#This Row],[1B. Barnehage:]]</f>
        <v>0</v>
      </c>
      <c r="I301" s="187">
        <f>[1]!BasilRadata10[[#This Row],[1B. Organisasjonsnummer:]]</f>
        <v>0</v>
      </c>
      <c r="J301" s="187">
        <f>[1]!BasilRadata10[[#This Row],[1C. Etablert drift(årstall):]]</f>
        <v>0</v>
      </c>
      <c r="K301" s="186">
        <f>[1]!BasilRadata10[[#This Row],[1D. Barnehagetype:]]</f>
        <v>0</v>
      </c>
      <c r="L301" s="187">
        <f>[1]!BasilRadata10[[#This Row],[2A. Barnehagens eier(Private eiere må fylle ut pkt.C):]]</f>
        <v>0</v>
      </c>
      <c r="M301" s="42">
        <f>[1]!BasilRadata10[[#This Row],[8E. Oppgi antall årsverk barnehagen har pensjonsforpliktelser for:]]</f>
        <v>0</v>
      </c>
      <c r="N301" s="11">
        <f>[1]!BasilRadata10[[#This Row],[HEQ
0-2]]</f>
        <v>0</v>
      </c>
      <c r="O301" s="11">
        <f>[1]!BasilRadata10[[#This Row],[HEQ
3-6]]</f>
        <v>0</v>
      </c>
    </row>
    <row r="302" spans="1:15" x14ac:dyDescent="0.25">
      <c r="A302" s="186">
        <f>[1]!BasilRadata10[[#This Row],[År]]</f>
        <v>0</v>
      </c>
      <c r="B302" s="187">
        <f>[1]!BasilRadata10[[#This Row],[1A. Kommunenr:]]</f>
        <v>0</v>
      </c>
      <c r="C302" s="186">
        <f>[1]!BasilRadata10[[#This Row],[1A. Kommune:]]</f>
        <v>0</v>
      </c>
      <c r="D302" s="186">
        <f>[1]!BasilRadata10[[#This Row],[1A. Bydelsnummer:]]</f>
        <v>0</v>
      </c>
      <c r="E302" s="186">
        <f>[1]!BasilRadata10[[#This Row],[1A. Bydelsnavn:]]</f>
        <v>0</v>
      </c>
      <c r="F302" s="186">
        <f>[1]!BasilRadata10[[#This Row],[1A. Fylkesnummer:]]</f>
        <v>0</v>
      </c>
      <c r="G302" s="186">
        <f>[1]!BasilRadata10[[#This Row],[1A. Fylkesnavn:]]</f>
        <v>0</v>
      </c>
      <c r="H302" s="187">
        <f>[1]!BasilRadata10[[#This Row],[1B. Barnehage:]]</f>
        <v>0</v>
      </c>
      <c r="I302" s="187">
        <f>[1]!BasilRadata10[[#This Row],[1B. Organisasjonsnummer:]]</f>
        <v>0</v>
      </c>
      <c r="J302" s="187">
        <f>[1]!BasilRadata10[[#This Row],[1C. Etablert drift(årstall):]]</f>
        <v>0</v>
      </c>
      <c r="K302" s="186">
        <f>[1]!BasilRadata10[[#This Row],[1D. Barnehagetype:]]</f>
        <v>0</v>
      </c>
      <c r="L302" s="187">
        <f>[1]!BasilRadata10[[#This Row],[2A. Barnehagens eier(Private eiere må fylle ut pkt.C):]]</f>
        <v>0</v>
      </c>
      <c r="M302" s="42">
        <f>[1]!BasilRadata10[[#This Row],[8E. Oppgi antall årsverk barnehagen har pensjonsforpliktelser for:]]</f>
        <v>0</v>
      </c>
      <c r="N302" s="11">
        <f>[1]!BasilRadata10[[#This Row],[HEQ
0-2]]</f>
        <v>0</v>
      </c>
      <c r="O302" s="11">
        <f>[1]!BasilRadata10[[#This Row],[HEQ
3-6]]</f>
        <v>0</v>
      </c>
    </row>
    <row r="303" spans="1:15" x14ac:dyDescent="0.25">
      <c r="A303" s="186">
        <f>[1]!BasilRadata10[[#This Row],[År]]</f>
        <v>0</v>
      </c>
      <c r="B303" s="187">
        <f>[1]!BasilRadata10[[#This Row],[1A. Kommunenr:]]</f>
        <v>0</v>
      </c>
      <c r="C303" s="186">
        <f>[1]!BasilRadata10[[#This Row],[1A. Kommune:]]</f>
        <v>0</v>
      </c>
      <c r="D303" s="186">
        <f>[1]!BasilRadata10[[#This Row],[1A. Bydelsnummer:]]</f>
        <v>0</v>
      </c>
      <c r="E303" s="186">
        <f>[1]!BasilRadata10[[#This Row],[1A. Bydelsnavn:]]</f>
        <v>0</v>
      </c>
      <c r="F303" s="186">
        <f>[1]!BasilRadata10[[#This Row],[1A. Fylkesnummer:]]</f>
        <v>0</v>
      </c>
      <c r="G303" s="186">
        <f>[1]!BasilRadata10[[#This Row],[1A. Fylkesnavn:]]</f>
        <v>0</v>
      </c>
      <c r="H303" s="187">
        <f>[1]!BasilRadata10[[#This Row],[1B. Barnehage:]]</f>
        <v>0</v>
      </c>
      <c r="I303" s="187">
        <f>[1]!BasilRadata10[[#This Row],[1B. Organisasjonsnummer:]]</f>
        <v>0</v>
      </c>
      <c r="J303" s="187">
        <f>[1]!BasilRadata10[[#This Row],[1C. Etablert drift(årstall):]]</f>
        <v>0</v>
      </c>
      <c r="K303" s="186">
        <f>[1]!BasilRadata10[[#This Row],[1D. Barnehagetype:]]</f>
        <v>0</v>
      </c>
      <c r="L303" s="187">
        <f>[1]!BasilRadata10[[#This Row],[2A. Barnehagens eier(Private eiere må fylle ut pkt.C):]]</f>
        <v>0</v>
      </c>
      <c r="M303" s="42">
        <f>[1]!BasilRadata10[[#This Row],[8E. Oppgi antall årsverk barnehagen har pensjonsforpliktelser for:]]</f>
        <v>0</v>
      </c>
      <c r="N303" s="11">
        <f>[1]!BasilRadata10[[#This Row],[HEQ
0-2]]</f>
        <v>0</v>
      </c>
      <c r="O303" s="11">
        <f>[1]!BasilRadata10[[#This Row],[HEQ
3-6]]</f>
        <v>0</v>
      </c>
    </row>
    <row r="304" spans="1:15" x14ac:dyDescent="0.25">
      <c r="A304" s="186">
        <f>[1]!BasilRadata10[[#This Row],[År]]</f>
        <v>0</v>
      </c>
      <c r="B304" s="187">
        <f>[1]!BasilRadata10[[#This Row],[1A. Kommunenr:]]</f>
        <v>0</v>
      </c>
      <c r="C304" s="186">
        <f>[1]!BasilRadata10[[#This Row],[1A. Kommune:]]</f>
        <v>0</v>
      </c>
      <c r="D304" s="186">
        <f>[1]!BasilRadata10[[#This Row],[1A. Bydelsnummer:]]</f>
        <v>0</v>
      </c>
      <c r="E304" s="186">
        <f>[1]!BasilRadata10[[#This Row],[1A. Bydelsnavn:]]</f>
        <v>0</v>
      </c>
      <c r="F304" s="186">
        <f>[1]!BasilRadata10[[#This Row],[1A. Fylkesnummer:]]</f>
        <v>0</v>
      </c>
      <c r="G304" s="186">
        <f>[1]!BasilRadata10[[#This Row],[1A. Fylkesnavn:]]</f>
        <v>0</v>
      </c>
      <c r="H304" s="187">
        <f>[1]!BasilRadata10[[#This Row],[1B. Barnehage:]]</f>
        <v>0</v>
      </c>
      <c r="I304" s="187">
        <f>[1]!BasilRadata10[[#This Row],[1B. Organisasjonsnummer:]]</f>
        <v>0</v>
      </c>
      <c r="J304" s="187">
        <f>[1]!BasilRadata10[[#This Row],[1C. Etablert drift(årstall):]]</f>
        <v>0</v>
      </c>
      <c r="K304" s="186">
        <f>[1]!BasilRadata10[[#This Row],[1D. Barnehagetype:]]</f>
        <v>0</v>
      </c>
      <c r="L304" s="187">
        <f>[1]!BasilRadata10[[#This Row],[2A. Barnehagens eier(Private eiere må fylle ut pkt.C):]]</f>
        <v>0</v>
      </c>
      <c r="M304" s="42">
        <f>[1]!BasilRadata10[[#This Row],[8E. Oppgi antall årsverk barnehagen har pensjonsforpliktelser for:]]</f>
        <v>0</v>
      </c>
      <c r="N304" s="11">
        <f>[1]!BasilRadata10[[#This Row],[HEQ
0-2]]</f>
        <v>0</v>
      </c>
      <c r="O304" s="11">
        <f>[1]!BasilRadata10[[#This Row],[HEQ
3-6]]</f>
        <v>0</v>
      </c>
    </row>
    <row r="305" spans="1:15" x14ac:dyDescent="0.25">
      <c r="A305" s="186">
        <f>[1]!BasilRadata10[[#This Row],[År]]</f>
        <v>0</v>
      </c>
      <c r="B305" s="187">
        <f>[1]!BasilRadata10[[#This Row],[1A. Kommunenr:]]</f>
        <v>0</v>
      </c>
      <c r="C305" s="186">
        <f>[1]!BasilRadata10[[#This Row],[1A. Kommune:]]</f>
        <v>0</v>
      </c>
      <c r="D305" s="186">
        <f>[1]!BasilRadata10[[#This Row],[1A. Bydelsnummer:]]</f>
        <v>0</v>
      </c>
      <c r="E305" s="186">
        <f>[1]!BasilRadata10[[#This Row],[1A. Bydelsnavn:]]</f>
        <v>0</v>
      </c>
      <c r="F305" s="186">
        <f>[1]!BasilRadata10[[#This Row],[1A. Fylkesnummer:]]</f>
        <v>0</v>
      </c>
      <c r="G305" s="186">
        <f>[1]!BasilRadata10[[#This Row],[1A. Fylkesnavn:]]</f>
        <v>0</v>
      </c>
      <c r="H305" s="187">
        <f>[1]!BasilRadata10[[#This Row],[1B. Barnehage:]]</f>
        <v>0</v>
      </c>
      <c r="I305" s="187">
        <f>[1]!BasilRadata10[[#This Row],[1B. Organisasjonsnummer:]]</f>
        <v>0</v>
      </c>
      <c r="J305" s="187">
        <f>[1]!BasilRadata10[[#This Row],[1C. Etablert drift(årstall):]]</f>
        <v>0</v>
      </c>
      <c r="K305" s="186">
        <f>[1]!BasilRadata10[[#This Row],[1D. Barnehagetype:]]</f>
        <v>0</v>
      </c>
      <c r="L305" s="187">
        <f>[1]!BasilRadata10[[#This Row],[2A. Barnehagens eier(Private eiere må fylle ut pkt.C):]]</f>
        <v>0</v>
      </c>
      <c r="M305" s="42">
        <f>[1]!BasilRadata10[[#This Row],[8E. Oppgi antall årsverk barnehagen har pensjonsforpliktelser for:]]</f>
        <v>0</v>
      </c>
      <c r="N305" s="11">
        <f>[1]!BasilRadata10[[#This Row],[HEQ
0-2]]</f>
        <v>0</v>
      </c>
      <c r="O305" s="11">
        <f>[1]!BasilRadata10[[#This Row],[HEQ
3-6]]</f>
        <v>0</v>
      </c>
    </row>
    <row r="306" spans="1:15" x14ac:dyDescent="0.25">
      <c r="A306" s="186">
        <f>[1]!BasilRadata10[[#This Row],[År]]</f>
        <v>0</v>
      </c>
      <c r="B306" s="187">
        <f>[1]!BasilRadata10[[#This Row],[1A. Kommunenr:]]</f>
        <v>0</v>
      </c>
      <c r="C306" s="186">
        <f>[1]!BasilRadata10[[#This Row],[1A. Kommune:]]</f>
        <v>0</v>
      </c>
      <c r="D306" s="186">
        <f>[1]!BasilRadata10[[#This Row],[1A. Bydelsnummer:]]</f>
        <v>0</v>
      </c>
      <c r="E306" s="186">
        <f>[1]!BasilRadata10[[#This Row],[1A. Bydelsnavn:]]</f>
        <v>0</v>
      </c>
      <c r="F306" s="186">
        <f>[1]!BasilRadata10[[#This Row],[1A. Fylkesnummer:]]</f>
        <v>0</v>
      </c>
      <c r="G306" s="186">
        <f>[1]!BasilRadata10[[#This Row],[1A. Fylkesnavn:]]</f>
        <v>0</v>
      </c>
      <c r="H306" s="187">
        <f>[1]!BasilRadata10[[#This Row],[1B. Barnehage:]]</f>
        <v>0</v>
      </c>
      <c r="I306" s="187">
        <f>[1]!BasilRadata10[[#This Row],[1B. Organisasjonsnummer:]]</f>
        <v>0</v>
      </c>
      <c r="J306" s="187">
        <f>[1]!BasilRadata10[[#This Row],[1C. Etablert drift(årstall):]]</f>
        <v>0</v>
      </c>
      <c r="K306" s="186">
        <f>[1]!BasilRadata10[[#This Row],[1D. Barnehagetype:]]</f>
        <v>0</v>
      </c>
      <c r="L306" s="187">
        <f>[1]!BasilRadata10[[#This Row],[2A. Barnehagens eier(Private eiere må fylle ut pkt.C):]]</f>
        <v>0</v>
      </c>
      <c r="M306" s="42">
        <f>[1]!BasilRadata10[[#This Row],[8E. Oppgi antall årsverk barnehagen har pensjonsforpliktelser for:]]</f>
        <v>0</v>
      </c>
      <c r="N306" s="11">
        <f>[1]!BasilRadata10[[#This Row],[HEQ
0-2]]</f>
        <v>0</v>
      </c>
      <c r="O306" s="11">
        <f>[1]!BasilRadata10[[#This Row],[HEQ
3-6]]</f>
        <v>0</v>
      </c>
    </row>
    <row r="307" spans="1:15" x14ac:dyDescent="0.25">
      <c r="A307" s="186">
        <f>[1]!BasilRadata10[[#This Row],[År]]</f>
        <v>0</v>
      </c>
      <c r="B307" s="187">
        <f>[1]!BasilRadata10[[#This Row],[1A. Kommunenr:]]</f>
        <v>0</v>
      </c>
      <c r="C307" s="186">
        <f>[1]!BasilRadata10[[#This Row],[1A. Kommune:]]</f>
        <v>0</v>
      </c>
      <c r="D307" s="186">
        <f>[1]!BasilRadata10[[#This Row],[1A. Bydelsnummer:]]</f>
        <v>0</v>
      </c>
      <c r="E307" s="186">
        <f>[1]!BasilRadata10[[#This Row],[1A. Bydelsnavn:]]</f>
        <v>0</v>
      </c>
      <c r="F307" s="186">
        <f>[1]!BasilRadata10[[#This Row],[1A. Fylkesnummer:]]</f>
        <v>0</v>
      </c>
      <c r="G307" s="186">
        <f>[1]!BasilRadata10[[#This Row],[1A. Fylkesnavn:]]</f>
        <v>0</v>
      </c>
      <c r="H307" s="187">
        <f>[1]!BasilRadata10[[#This Row],[1B. Barnehage:]]</f>
        <v>0</v>
      </c>
      <c r="I307" s="187">
        <f>[1]!BasilRadata10[[#This Row],[1B. Organisasjonsnummer:]]</f>
        <v>0</v>
      </c>
      <c r="J307" s="187">
        <f>[1]!BasilRadata10[[#This Row],[1C. Etablert drift(årstall):]]</f>
        <v>0</v>
      </c>
      <c r="K307" s="186">
        <f>[1]!BasilRadata10[[#This Row],[1D. Barnehagetype:]]</f>
        <v>0</v>
      </c>
      <c r="L307" s="187">
        <f>[1]!BasilRadata10[[#This Row],[2A. Barnehagens eier(Private eiere må fylle ut pkt.C):]]</f>
        <v>0</v>
      </c>
      <c r="M307" s="42">
        <f>[1]!BasilRadata10[[#This Row],[8E. Oppgi antall årsverk barnehagen har pensjonsforpliktelser for:]]</f>
        <v>0</v>
      </c>
      <c r="N307" s="11">
        <f>[1]!BasilRadata10[[#This Row],[HEQ
0-2]]</f>
        <v>0</v>
      </c>
      <c r="O307" s="11">
        <f>[1]!BasilRadata10[[#This Row],[HEQ
3-6]]</f>
        <v>0</v>
      </c>
    </row>
    <row r="308" spans="1:15" x14ac:dyDescent="0.25">
      <c r="A308" s="186">
        <f>[1]!BasilRadata10[[#This Row],[År]]</f>
        <v>0</v>
      </c>
      <c r="B308" s="187">
        <f>[1]!BasilRadata10[[#This Row],[1A. Kommunenr:]]</f>
        <v>0</v>
      </c>
      <c r="C308" s="186">
        <f>[1]!BasilRadata10[[#This Row],[1A. Kommune:]]</f>
        <v>0</v>
      </c>
      <c r="D308" s="186">
        <f>[1]!BasilRadata10[[#This Row],[1A. Bydelsnummer:]]</f>
        <v>0</v>
      </c>
      <c r="E308" s="186">
        <f>[1]!BasilRadata10[[#This Row],[1A. Bydelsnavn:]]</f>
        <v>0</v>
      </c>
      <c r="F308" s="186">
        <f>[1]!BasilRadata10[[#This Row],[1A. Fylkesnummer:]]</f>
        <v>0</v>
      </c>
      <c r="G308" s="186">
        <f>[1]!BasilRadata10[[#This Row],[1A. Fylkesnavn:]]</f>
        <v>0</v>
      </c>
      <c r="H308" s="187">
        <f>[1]!BasilRadata10[[#This Row],[1B. Barnehage:]]</f>
        <v>0</v>
      </c>
      <c r="I308" s="187">
        <f>[1]!BasilRadata10[[#This Row],[1B. Organisasjonsnummer:]]</f>
        <v>0</v>
      </c>
      <c r="J308" s="187">
        <f>[1]!BasilRadata10[[#This Row],[1C. Etablert drift(årstall):]]</f>
        <v>0</v>
      </c>
      <c r="K308" s="186">
        <f>[1]!BasilRadata10[[#This Row],[1D. Barnehagetype:]]</f>
        <v>0</v>
      </c>
      <c r="L308" s="187">
        <f>[1]!BasilRadata10[[#This Row],[2A. Barnehagens eier(Private eiere må fylle ut pkt.C):]]</f>
        <v>0</v>
      </c>
      <c r="M308" s="42">
        <f>[1]!BasilRadata10[[#This Row],[8E. Oppgi antall årsverk barnehagen har pensjonsforpliktelser for:]]</f>
        <v>0</v>
      </c>
      <c r="N308" s="11">
        <f>[1]!BasilRadata10[[#This Row],[HEQ
0-2]]</f>
        <v>0</v>
      </c>
      <c r="O308" s="11">
        <f>[1]!BasilRadata10[[#This Row],[HEQ
3-6]]</f>
        <v>0</v>
      </c>
    </row>
    <row r="309" spans="1:15" x14ac:dyDescent="0.25">
      <c r="A309" s="186">
        <f>[1]!BasilRadata10[[#This Row],[År]]</f>
        <v>0</v>
      </c>
      <c r="B309" s="187">
        <f>[1]!BasilRadata10[[#This Row],[1A. Kommunenr:]]</f>
        <v>0</v>
      </c>
      <c r="C309" s="186">
        <f>[1]!BasilRadata10[[#This Row],[1A. Kommune:]]</f>
        <v>0</v>
      </c>
      <c r="D309" s="186">
        <f>[1]!BasilRadata10[[#This Row],[1A. Bydelsnummer:]]</f>
        <v>0</v>
      </c>
      <c r="E309" s="186">
        <f>[1]!BasilRadata10[[#This Row],[1A. Bydelsnavn:]]</f>
        <v>0</v>
      </c>
      <c r="F309" s="186">
        <f>[1]!BasilRadata10[[#This Row],[1A. Fylkesnummer:]]</f>
        <v>0</v>
      </c>
      <c r="G309" s="186">
        <f>[1]!BasilRadata10[[#This Row],[1A. Fylkesnavn:]]</f>
        <v>0</v>
      </c>
      <c r="H309" s="187">
        <f>[1]!BasilRadata10[[#This Row],[1B. Barnehage:]]</f>
        <v>0</v>
      </c>
      <c r="I309" s="187">
        <f>[1]!BasilRadata10[[#This Row],[1B. Organisasjonsnummer:]]</f>
        <v>0</v>
      </c>
      <c r="J309" s="187">
        <f>[1]!BasilRadata10[[#This Row],[1C. Etablert drift(årstall):]]</f>
        <v>0</v>
      </c>
      <c r="K309" s="186">
        <f>[1]!BasilRadata10[[#This Row],[1D. Barnehagetype:]]</f>
        <v>0</v>
      </c>
      <c r="L309" s="187">
        <f>[1]!BasilRadata10[[#This Row],[2A. Barnehagens eier(Private eiere må fylle ut pkt.C):]]</f>
        <v>0</v>
      </c>
      <c r="M309" s="42">
        <f>[1]!BasilRadata10[[#This Row],[8E. Oppgi antall årsverk barnehagen har pensjonsforpliktelser for:]]</f>
        <v>0</v>
      </c>
      <c r="N309" s="11">
        <f>[1]!BasilRadata10[[#This Row],[HEQ
0-2]]</f>
        <v>0</v>
      </c>
      <c r="O309" s="11">
        <f>[1]!BasilRadata10[[#This Row],[HEQ
3-6]]</f>
        <v>0</v>
      </c>
    </row>
    <row r="310" spans="1:15" x14ac:dyDescent="0.25">
      <c r="A310" s="186">
        <f>[1]!BasilRadata10[[#This Row],[År]]</f>
        <v>0</v>
      </c>
      <c r="B310" s="187">
        <f>[1]!BasilRadata10[[#This Row],[1A. Kommunenr:]]</f>
        <v>0</v>
      </c>
      <c r="C310" s="186">
        <f>[1]!BasilRadata10[[#This Row],[1A. Kommune:]]</f>
        <v>0</v>
      </c>
      <c r="D310" s="186">
        <f>[1]!BasilRadata10[[#This Row],[1A. Bydelsnummer:]]</f>
        <v>0</v>
      </c>
      <c r="E310" s="186">
        <f>[1]!BasilRadata10[[#This Row],[1A. Bydelsnavn:]]</f>
        <v>0</v>
      </c>
      <c r="F310" s="186">
        <f>[1]!BasilRadata10[[#This Row],[1A. Fylkesnummer:]]</f>
        <v>0</v>
      </c>
      <c r="G310" s="186">
        <f>[1]!BasilRadata10[[#This Row],[1A. Fylkesnavn:]]</f>
        <v>0</v>
      </c>
      <c r="H310" s="187">
        <f>[1]!BasilRadata10[[#This Row],[1B. Barnehage:]]</f>
        <v>0</v>
      </c>
      <c r="I310" s="187">
        <f>[1]!BasilRadata10[[#This Row],[1B. Organisasjonsnummer:]]</f>
        <v>0</v>
      </c>
      <c r="J310" s="187">
        <f>[1]!BasilRadata10[[#This Row],[1C. Etablert drift(årstall):]]</f>
        <v>0</v>
      </c>
      <c r="K310" s="186">
        <f>[1]!BasilRadata10[[#This Row],[1D. Barnehagetype:]]</f>
        <v>0</v>
      </c>
      <c r="L310" s="187">
        <f>[1]!BasilRadata10[[#This Row],[2A. Barnehagens eier(Private eiere må fylle ut pkt.C):]]</f>
        <v>0</v>
      </c>
      <c r="M310" s="42">
        <f>[1]!BasilRadata10[[#This Row],[8E. Oppgi antall årsverk barnehagen har pensjonsforpliktelser for:]]</f>
        <v>0</v>
      </c>
      <c r="N310" s="11">
        <f>[1]!BasilRadata10[[#This Row],[HEQ
0-2]]</f>
        <v>0</v>
      </c>
      <c r="O310" s="11">
        <f>[1]!BasilRadata10[[#This Row],[HEQ
3-6]]</f>
        <v>0</v>
      </c>
    </row>
    <row r="311" spans="1:15" x14ac:dyDescent="0.25">
      <c r="A311" s="186">
        <f>[1]!BasilRadata10[[#This Row],[År]]</f>
        <v>0</v>
      </c>
      <c r="B311" s="187">
        <f>[1]!BasilRadata10[[#This Row],[1A. Kommunenr:]]</f>
        <v>0</v>
      </c>
      <c r="C311" s="186">
        <f>[1]!BasilRadata10[[#This Row],[1A. Kommune:]]</f>
        <v>0</v>
      </c>
      <c r="D311" s="186">
        <f>[1]!BasilRadata10[[#This Row],[1A. Bydelsnummer:]]</f>
        <v>0</v>
      </c>
      <c r="E311" s="186">
        <f>[1]!BasilRadata10[[#This Row],[1A. Bydelsnavn:]]</f>
        <v>0</v>
      </c>
      <c r="F311" s="186">
        <f>[1]!BasilRadata10[[#This Row],[1A. Fylkesnummer:]]</f>
        <v>0</v>
      </c>
      <c r="G311" s="186">
        <f>[1]!BasilRadata10[[#This Row],[1A. Fylkesnavn:]]</f>
        <v>0</v>
      </c>
      <c r="H311" s="187">
        <f>[1]!BasilRadata10[[#This Row],[1B. Barnehage:]]</f>
        <v>0</v>
      </c>
      <c r="I311" s="187">
        <f>[1]!BasilRadata10[[#This Row],[1B. Organisasjonsnummer:]]</f>
        <v>0</v>
      </c>
      <c r="J311" s="187">
        <f>[1]!BasilRadata10[[#This Row],[1C. Etablert drift(årstall):]]</f>
        <v>0</v>
      </c>
      <c r="K311" s="186">
        <f>[1]!BasilRadata10[[#This Row],[1D. Barnehagetype:]]</f>
        <v>0</v>
      </c>
      <c r="L311" s="187">
        <f>[1]!BasilRadata10[[#This Row],[2A. Barnehagens eier(Private eiere må fylle ut pkt.C):]]</f>
        <v>0</v>
      </c>
      <c r="M311" s="42">
        <f>[1]!BasilRadata10[[#This Row],[8E. Oppgi antall årsverk barnehagen har pensjonsforpliktelser for:]]</f>
        <v>0</v>
      </c>
      <c r="N311" s="11">
        <f>[1]!BasilRadata10[[#This Row],[HEQ
0-2]]</f>
        <v>0</v>
      </c>
      <c r="O311" s="11">
        <f>[1]!BasilRadata10[[#This Row],[HEQ
3-6]]</f>
        <v>0</v>
      </c>
    </row>
    <row r="312" spans="1:15" x14ac:dyDescent="0.25">
      <c r="A312" s="186">
        <f>[1]!BasilRadata10[[#This Row],[År]]</f>
        <v>0</v>
      </c>
      <c r="B312" s="187">
        <f>[1]!BasilRadata10[[#This Row],[1A. Kommunenr:]]</f>
        <v>0</v>
      </c>
      <c r="C312" s="186">
        <f>[1]!BasilRadata10[[#This Row],[1A. Kommune:]]</f>
        <v>0</v>
      </c>
      <c r="D312" s="186">
        <f>[1]!BasilRadata10[[#This Row],[1A. Bydelsnummer:]]</f>
        <v>0</v>
      </c>
      <c r="E312" s="186">
        <f>[1]!BasilRadata10[[#This Row],[1A. Bydelsnavn:]]</f>
        <v>0</v>
      </c>
      <c r="F312" s="186">
        <f>[1]!BasilRadata10[[#This Row],[1A. Fylkesnummer:]]</f>
        <v>0</v>
      </c>
      <c r="G312" s="186">
        <f>[1]!BasilRadata10[[#This Row],[1A. Fylkesnavn:]]</f>
        <v>0</v>
      </c>
      <c r="H312" s="187">
        <f>[1]!BasilRadata10[[#This Row],[1B. Barnehage:]]</f>
        <v>0</v>
      </c>
      <c r="I312" s="187">
        <f>[1]!BasilRadata10[[#This Row],[1B. Organisasjonsnummer:]]</f>
        <v>0</v>
      </c>
      <c r="J312" s="187">
        <f>[1]!BasilRadata10[[#This Row],[1C. Etablert drift(årstall):]]</f>
        <v>0</v>
      </c>
      <c r="K312" s="186">
        <f>[1]!BasilRadata10[[#This Row],[1D. Barnehagetype:]]</f>
        <v>0</v>
      </c>
      <c r="L312" s="187">
        <f>[1]!BasilRadata10[[#This Row],[2A. Barnehagens eier(Private eiere må fylle ut pkt.C):]]</f>
        <v>0</v>
      </c>
      <c r="M312" s="42">
        <f>[1]!BasilRadata10[[#This Row],[8E. Oppgi antall årsverk barnehagen har pensjonsforpliktelser for:]]</f>
        <v>0</v>
      </c>
      <c r="N312" s="11">
        <f>[1]!BasilRadata10[[#This Row],[HEQ
0-2]]</f>
        <v>0</v>
      </c>
      <c r="O312" s="11">
        <f>[1]!BasilRadata10[[#This Row],[HEQ
3-6]]</f>
        <v>0</v>
      </c>
    </row>
    <row r="313" spans="1:15" x14ac:dyDescent="0.25">
      <c r="A313" s="186">
        <f>[1]!BasilRadata10[[#This Row],[År]]</f>
        <v>0</v>
      </c>
      <c r="B313" s="187">
        <f>[1]!BasilRadata10[[#This Row],[1A. Kommunenr:]]</f>
        <v>0</v>
      </c>
      <c r="C313" s="186">
        <f>[1]!BasilRadata10[[#This Row],[1A. Kommune:]]</f>
        <v>0</v>
      </c>
      <c r="D313" s="186">
        <f>[1]!BasilRadata10[[#This Row],[1A. Bydelsnummer:]]</f>
        <v>0</v>
      </c>
      <c r="E313" s="186">
        <f>[1]!BasilRadata10[[#This Row],[1A. Bydelsnavn:]]</f>
        <v>0</v>
      </c>
      <c r="F313" s="186">
        <f>[1]!BasilRadata10[[#This Row],[1A. Fylkesnummer:]]</f>
        <v>0</v>
      </c>
      <c r="G313" s="186">
        <f>[1]!BasilRadata10[[#This Row],[1A. Fylkesnavn:]]</f>
        <v>0</v>
      </c>
      <c r="H313" s="187">
        <f>[1]!BasilRadata10[[#This Row],[1B. Barnehage:]]</f>
        <v>0</v>
      </c>
      <c r="I313" s="187">
        <f>[1]!BasilRadata10[[#This Row],[1B. Organisasjonsnummer:]]</f>
        <v>0</v>
      </c>
      <c r="J313" s="187">
        <f>[1]!BasilRadata10[[#This Row],[1C. Etablert drift(årstall):]]</f>
        <v>0</v>
      </c>
      <c r="K313" s="186">
        <f>[1]!BasilRadata10[[#This Row],[1D. Barnehagetype:]]</f>
        <v>0</v>
      </c>
      <c r="L313" s="187">
        <f>[1]!BasilRadata10[[#This Row],[2A. Barnehagens eier(Private eiere må fylle ut pkt.C):]]</f>
        <v>0</v>
      </c>
      <c r="M313" s="42">
        <f>[1]!BasilRadata10[[#This Row],[8E. Oppgi antall årsverk barnehagen har pensjonsforpliktelser for:]]</f>
        <v>0</v>
      </c>
      <c r="N313" s="11">
        <f>[1]!BasilRadata10[[#This Row],[HEQ
0-2]]</f>
        <v>0</v>
      </c>
      <c r="O313" s="11">
        <f>[1]!BasilRadata10[[#This Row],[HEQ
3-6]]</f>
        <v>0</v>
      </c>
    </row>
    <row r="314" spans="1:15" x14ac:dyDescent="0.25">
      <c r="A314" s="186">
        <f>[1]!BasilRadata10[[#This Row],[År]]</f>
        <v>0</v>
      </c>
      <c r="B314" s="187">
        <f>[1]!BasilRadata10[[#This Row],[1A. Kommunenr:]]</f>
        <v>0</v>
      </c>
      <c r="C314" s="186">
        <f>[1]!BasilRadata10[[#This Row],[1A. Kommune:]]</f>
        <v>0</v>
      </c>
      <c r="D314" s="186">
        <f>[1]!BasilRadata10[[#This Row],[1A. Bydelsnummer:]]</f>
        <v>0</v>
      </c>
      <c r="E314" s="186">
        <f>[1]!BasilRadata10[[#This Row],[1A. Bydelsnavn:]]</f>
        <v>0</v>
      </c>
      <c r="F314" s="186">
        <f>[1]!BasilRadata10[[#This Row],[1A. Fylkesnummer:]]</f>
        <v>0</v>
      </c>
      <c r="G314" s="186">
        <f>[1]!BasilRadata10[[#This Row],[1A. Fylkesnavn:]]</f>
        <v>0</v>
      </c>
      <c r="H314" s="187">
        <f>[1]!BasilRadata10[[#This Row],[1B. Barnehage:]]</f>
        <v>0</v>
      </c>
      <c r="I314" s="187">
        <f>[1]!BasilRadata10[[#This Row],[1B. Organisasjonsnummer:]]</f>
        <v>0</v>
      </c>
      <c r="J314" s="187">
        <f>[1]!BasilRadata10[[#This Row],[1C. Etablert drift(årstall):]]</f>
        <v>0</v>
      </c>
      <c r="K314" s="186">
        <f>[1]!BasilRadata10[[#This Row],[1D. Barnehagetype:]]</f>
        <v>0</v>
      </c>
      <c r="L314" s="187">
        <f>[1]!BasilRadata10[[#This Row],[2A. Barnehagens eier(Private eiere må fylle ut pkt.C):]]</f>
        <v>0</v>
      </c>
      <c r="M314" s="42">
        <f>[1]!BasilRadata10[[#This Row],[8E. Oppgi antall årsverk barnehagen har pensjonsforpliktelser for:]]</f>
        <v>0</v>
      </c>
      <c r="N314" s="11">
        <f>[1]!BasilRadata10[[#This Row],[HEQ
0-2]]</f>
        <v>0</v>
      </c>
      <c r="O314" s="11">
        <f>[1]!BasilRadata10[[#This Row],[HEQ
3-6]]</f>
        <v>0</v>
      </c>
    </row>
    <row r="315" spans="1:15" x14ac:dyDescent="0.25">
      <c r="A315" s="186">
        <f>[1]!BasilRadata10[[#This Row],[År]]</f>
        <v>0</v>
      </c>
      <c r="B315" s="187">
        <f>[1]!BasilRadata10[[#This Row],[1A. Kommunenr:]]</f>
        <v>0</v>
      </c>
      <c r="C315" s="186">
        <f>[1]!BasilRadata10[[#This Row],[1A. Kommune:]]</f>
        <v>0</v>
      </c>
      <c r="D315" s="186">
        <f>[1]!BasilRadata10[[#This Row],[1A. Bydelsnummer:]]</f>
        <v>0</v>
      </c>
      <c r="E315" s="186">
        <f>[1]!BasilRadata10[[#This Row],[1A. Bydelsnavn:]]</f>
        <v>0</v>
      </c>
      <c r="F315" s="186">
        <f>[1]!BasilRadata10[[#This Row],[1A. Fylkesnummer:]]</f>
        <v>0</v>
      </c>
      <c r="G315" s="186">
        <f>[1]!BasilRadata10[[#This Row],[1A. Fylkesnavn:]]</f>
        <v>0</v>
      </c>
      <c r="H315" s="187">
        <f>[1]!BasilRadata10[[#This Row],[1B. Barnehage:]]</f>
        <v>0</v>
      </c>
      <c r="I315" s="187">
        <f>[1]!BasilRadata10[[#This Row],[1B. Organisasjonsnummer:]]</f>
        <v>0</v>
      </c>
      <c r="J315" s="187">
        <f>[1]!BasilRadata10[[#This Row],[1C. Etablert drift(årstall):]]</f>
        <v>0</v>
      </c>
      <c r="K315" s="186">
        <f>[1]!BasilRadata10[[#This Row],[1D. Barnehagetype:]]</f>
        <v>0</v>
      </c>
      <c r="L315" s="187">
        <f>[1]!BasilRadata10[[#This Row],[2A. Barnehagens eier(Private eiere må fylle ut pkt.C):]]</f>
        <v>0</v>
      </c>
      <c r="M315" s="42">
        <f>[1]!BasilRadata10[[#This Row],[8E. Oppgi antall årsverk barnehagen har pensjonsforpliktelser for:]]</f>
        <v>0</v>
      </c>
      <c r="N315" s="11">
        <f>[1]!BasilRadata10[[#This Row],[HEQ
0-2]]</f>
        <v>0</v>
      </c>
      <c r="O315" s="11">
        <f>[1]!BasilRadata10[[#This Row],[HEQ
3-6]]</f>
        <v>0</v>
      </c>
    </row>
    <row r="316" spans="1:15" x14ac:dyDescent="0.25">
      <c r="A316" s="186">
        <f>[1]!BasilRadata10[[#This Row],[År]]</f>
        <v>0</v>
      </c>
      <c r="B316" s="187">
        <f>[1]!BasilRadata10[[#This Row],[1A. Kommunenr:]]</f>
        <v>0</v>
      </c>
      <c r="C316" s="186">
        <f>[1]!BasilRadata10[[#This Row],[1A. Kommune:]]</f>
        <v>0</v>
      </c>
      <c r="D316" s="186">
        <f>[1]!BasilRadata10[[#This Row],[1A. Bydelsnummer:]]</f>
        <v>0</v>
      </c>
      <c r="E316" s="186">
        <f>[1]!BasilRadata10[[#This Row],[1A. Bydelsnavn:]]</f>
        <v>0</v>
      </c>
      <c r="F316" s="186">
        <f>[1]!BasilRadata10[[#This Row],[1A. Fylkesnummer:]]</f>
        <v>0</v>
      </c>
      <c r="G316" s="186">
        <f>[1]!BasilRadata10[[#This Row],[1A. Fylkesnavn:]]</f>
        <v>0</v>
      </c>
      <c r="H316" s="187">
        <f>[1]!BasilRadata10[[#This Row],[1B. Barnehage:]]</f>
        <v>0</v>
      </c>
      <c r="I316" s="187">
        <f>[1]!BasilRadata10[[#This Row],[1B. Organisasjonsnummer:]]</f>
        <v>0</v>
      </c>
      <c r="J316" s="187">
        <f>[1]!BasilRadata10[[#This Row],[1C. Etablert drift(årstall):]]</f>
        <v>0</v>
      </c>
      <c r="K316" s="186">
        <f>[1]!BasilRadata10[[#This Row],[1D. Barnehagetype:]]</f>
        <v>0</v>
      </c>
      <c r="L316" s="187">
        <f>[1]!BasilRadata10[[#This Row],[2A. Barnehagens eier(Private eiere må fylle ut pkt.C):]]</f>
        <v>0</v>
      </c>
      <c r="M316" s="42">
        <f>[1]!BasilRadata10[[#This Row],[8E. Oppgi antall årsverk barnehagen har pensjonsforpliktelser for:]]</f>
        <v>0</v>
      </c>
      <c r="N316" s="11">
        <f>[1]!BasilRadata10[[#This Row],[HEQ
0-2]]</f>
        <v>0</v>
      </c>
      <c r="O316" s="11">
        <f>[1]!BasilRadata10[[#This Row],[HEQ
3-6]]</f>
        <v>0</v>
      </c>
    </row>
    <row r="317" spans="1:15" x14ac:dyDescent="0.25">
      <c r="A317" s="186">
        <f>[1]!BasilRadata10[[#This Row],[År]]</f>
        <v>0</v>
      </c>
      <c r="B317" s="187">
        <f>[1]!BasilRadata10[[#This Row],[1A. Kommunenr:]]</f>
        <v>0</v>
      </c>
      <c r="C317" s="186">
        <f>[1]!BasilRadata10[[#This Row],[1A. Kommune:]]</f>
        <v>0</v>
      </c>
      <c r="D317" s="186">
        <f>[1]!BasilRadata10[[#This Row],[1A. Bydelsnummer:]]</f>
        <v>0</v>
      </c>
      <c r="E317" s="186">
        <f>[1]!BasilRadata10[[#This Row],[1A. Bydelsnavn:]]</f>
        <v>0</v>
      </c>
      <c r="F317" s="186">
        <f>[1]!BasilRadata10[[#This Row],[1A. Fylkesnummer:]]</f>
        <v>0</v>
      </c>
      <c r="G317" s="186">
        <f>[1]!BasilRadata10[[#This Row],[1A. Fylkesnavn:]]</f>
        <v>0</v>
      </c>
      <c r="H317" s="187">
        <f>[1]!BasilRadata10[[#This Row],[1B. Barnehage:]]</f>
        <v>0</v>
      </c>
      <c r="I317" s="187">
        <f>[1]!BasilRadata10[[#This Row],[1B. Organisasjonsnummer:]]</f>
        <v>0</v>
      </c>
      <c r="J317" s="187">
        <f>[1]!BasilRadata10[[#This Row],[1C. Etablert drift(årstall):]]</f>
        <v>0</v>
      </c>
      <c r="K317" s="186">
        <f>[1]!BasilRadata10[[#This Row],[1D. Barnehagetype:]]</f>
        <v>0</v>
      </c>
      <c r="L317" s="187">
        <f>[1]!BasilRadata10[[#This Row],[2A. Barnehagens eier(Private eiere må fylle ut pkt.C):]]</f>
        <v>0</v>
      </c>
      <c r="M317" s="42">
        <f>[1]!BasilRadata10[[#This Row],[8E. Oppgi antall årsverk barnehagen har pensjonsforpliktelser for:]]</f>
        <v>0</v>
      </c>
      <c r="N317" s="11">
        <f>[1]!BasilRadata10[[#This Row],[HEQ
0-2]]</f>
        <v>0</v>
      </c>
      <c r="O317" s="11">
        <f>[1]!BasilRadata10[[#This Row],[HEQ
3-6]]</f>
        <v>0</v>
      </c>
    </row>
    <row r="318" spans="1:15" x14ac:dyDescent="0.25">
      <c r="A318" s="186">
        <f>[1]!BasilRadata10[[#This Row],[År]]</f>
        <v>0</v>
      </c>
      <c r="B318" s="187">
        <f>[1]!BasilRadata10[[#This Row],[1A. Kommunenr:]]</f>
        <v>0</v>
      </c>
      <c r="C318" s="186">
        <f>[1]!BasilRadata10[[#This Row],[1A. Kommune:]]</f>
        <v>0</v>
      </c>
      <c r="D318" s="186">
        <f>[1]!BasilRadata10[[#This Row],[1A. Bydelsnummer:]]</f>
        <v>0</v>
      </c>
      <c r="E318" s="186">
        <f>[1]!BasilRadata10[[#This Row],[1A. Bydelsnavn:]]</f>
        <v>0</v>
      </c>
      <c r="F318" s="186">
        <f>[1]!BasilRadata10[[#This Row],[1A. Fylkesnummer:]]</f>
        <v>0</v>
      </c>
      <c r="G318" s="186">
        <f>[1]!BasilRadata10[[#This Row],[1A. Fylkesnavn:]]</f>
        <v>0</v>
      </c>
      <c r="H318" s="187">
        <f>[1]!BasilRadata10[[#This Row],[1B. Barnehage:]]</f>
        <v>0</v>
      </c>
      <c r="I318" s="187">
        <f>[1]!BasilRadata10[[#This Row],[1B. Organisasjonsnummer:]]</f>
        <v>0</v>
      </c>
      <c r="J318" s="187">
        <f>[1]!BasilRadata10[[#This Row],[1C. Etablert drift(årstall):]]</f>
        <v>0</v>
      </c>
      <c r="K318" s="186">
        <f>[1]!BasilRadata10[[#This Row],[1D. Barnehagetype:]]</f>
        <v>0</v>
      </c>
      <c r="L318" s="187">
        <f>[1]!BasilRadata10[[#This Row],[2A. Barnehagens eier(Private eiere må fylle ut pkt.C):]]</f>
        <v>0</v>
      </c>
      <c r="M318" s="42">
        <f>[1]!BasilRadata10[[#This Row],[8E. Oppgi antall årsverk barnehagen har pensjonsforpliktelser for:]]</f>
        <v>0</v>
      </c>
      <c r="N318" s="11">
        <f>[1]!BasilRadata10[[#This Row],[HEQ
0-2]]</f>
        <v>0</v>
      </c>
      <c r="O318" s="11">
        <f>[1]!BasilRadata10[[#This Row],[HEQ
3-6]]</f>
        <v>0</v>
      </c>
    </row>
    <row r="319" spans="1:15" x14ac:dyDescent="0.25">
      <c r="A319" s="186">
        <f>[1]!BasilRadata10[[#This Row],[År]]</f>
        <v>0</v>
      </c>
      <c r="B319" s="187">
        <f>[1]!BasilRadata10[[#This Row],[1A. Kommunenr:]]</f>
        <v>0</v>
      </c>
      <c r="C319" s="186">
        <f>[1]!BasilRadata10[[#This Row],[1A. Kommune:]]</f>
        <v>0</v>
      </c>
      <c r="D319" s="186">
        <f>[1]!BasilRadata10[[#This Row],[1A. Bydelsnummer:]]</f>
        <v>0</v>
      </c>
      <c r="E319" s="186">
        <f>[1]!BasilRadata10[[#This Row],[1A. Bydelsnavn:]]</f>
        <v>0</v>
      </c>
      <c r="F319" s="186">
        <f>[1]!BasilRadata10[[#This Row],[1A. Fylkesnummer:]]</f>
        <v>0</v>
      </c>
      <c r="G319" s="186">
        <f>[1]!BasilRadata10[[#This Row],[1A. Fylkesnavn:]]</f>
        <v>0</v>
      </c>
      <c r="H319" s="187">
        <f>[1]!BasilRadata10[[#This Row],[1B. Barnehage:]]</f>
        <v>0</v>
      </c>
      <c r="I319" s="187">
        <f>[1]!BasilRadata10[[#This Row],[1B. Organisasjonsnummer:]]</f>
        <v>0</v>
      </c>
      <c r="J319" s="187">
        <f>[1]!BasilRadata10[[#This Row],[1C. Etablert drift(årstall):]]</f>
        <v>0</v>
      </c>
      <c r="K319" s="186">
        <f>[1]!BasilRadata10[[#This Row],[1D. Barnehagetype:]]</f>
        <v>0</v>
      </c>
      <c r="L319" s="187">
        <f>[1]!BasilRadata10[[#This Row],[2A. Barnehagens eier(Private eiere må fylle ut pkt.C):]]</f>
        <v>0</v>
      </c>
      <c r="M319" s="42">
        <f>[1]!BasilRadata10[[#This Row],[8E. Oppgi antall årsverk barnehagen har pensjonsforpliktelser for:]]</f>
        <v>0</v>
      </c>
      <c r="N319" s="11">
        <f>[1]!BasilRadata10[[#This Row],[HEQ
0-2]]</f>
        <v>0</v>
      </c>
      <c r="O319" s="11">
        <f>[1]!BasilRadata10[[#This Row],[HEQ
3-6]]</f>
        <v>0</v>
      </c>
    </row>
    <row r="320" spans="1:15" x14ac:dyDescent="0.25">
      <c r="A320" s="186">
        <f>[1]!BasilRadata10[[#This Row],[År]]</f>
        <v>0</v>
      </c>
      <c r="B320" s="187">
        <f>[1]!BasilRadata10[[#This Row],[1A. Kommunenr:]]</f>
        <v>0</v>
      </c>
      <c r="C320" s="186">
        <f>[1]!BasilRadata10[[#This Row],[1A. Kommune:]]</f>
        <v>0</v>
      </c>
      <c r="D320" s="186">
        <f>[1]!BasilRadata10[[#This Row],[1A. Bydelsnummer:]]</f>
        <v>0</v>
      </c>
      <c r="E320" s="186">
        <f>[1]!BasilRadata10[[#This Row],[1A. Bydelsnavn:]]</f>
        <v>0</v>
      </c>
      <c r="F320" s="186">
        <f>[1]!BasilRadata10[[#This Row],[1A. Fylkesnummer:]]</f>
        <v>0</v>
      </c>
      <c r="G320" s="186">
        <f>[1]!BasilRadata10[[#This Row],[1A. Fylkesnavn:]]</f>
        <v>0</v>
      </c>
      <c r="H320" s="187">
        <f>[1]!BasilRadata10[[#This Row],[1B. Barnehage:]]</f>
        <v>0</v>
      </c>
      <c r="I320" s="187">
        <f>[1]!BasilRadata10[[#This Row],[1B. Organisasjonsnummer:]]</f>
        <v>0</v>
      </c>
      <c r="J320" s="187">
        <f>[1]!BasilRadata10[[#This Row],[1C. Etablert drift(årstall):]]</f>
        <v>0</v>
      </c>
      <c r="K320" s="186">
        <f>[1]!BasilRadata10[[#This Row],[1D. Barnehagetype:]]</f>
        <v>0</v>
      </c>
      <c r="L320" s="187">
        <f>[1]!BasilRadata10[[#This Row],[2A. Barnehagens eier(Private eiere må fylle ut pkt.C):]]</f>
        <v>0</v>
      </c>
      <c r="M320" s="42">
        <f>[1]!BasilRadata10[[#This Row],[8E. Oppgi antall årsverk barnehagen har pensjonsforpliktelser for:]]</f>
        <v>0</v>
      </c>
      <c r="N320" s="11">
        <f>[1]!BasilRadata10[[#This Row],[HEQ
0-2]]</f>
        <v>0</v>
      </c>
      <c r="O320" s="11">
        <f>[1]!BasilRadata10[[#This Row],[HEQ
3-6]]</f>
        <v>0</v>
      </c>
    </row>
    <row r="321" spans="1:15" x14ac:dyDescent="0.25">
      <c r="A321" s="186">
        <f>[1]!BasilRadata10[[#This Row],[År]]</f>
        <v>0</v>
      </c>
      <c r="B321" s="187">
        <f>[1]!BasilRadata10[[#This Row],[1A. Kommunenr:]]</f>
        <v>0</v>
      </c>
      <c r="C321" s="186">
        <f>[1]!BasilRadata10[[#This Row],[1A. Kommune:]]</f>
        <v>0</v>
      </c>
      <c r="D321" s="186">
        <f>[1]!BasilRadata10[[#This Row],[1A. Bydelsnummer:]]</f>
        <v>0</v>
      </c>
      <c r="E321" s="186">
        <f>[1]!BasilRadata10[[#This Row],[1A. Bydelsnavn:]]</f>
        <v>0</v>
      </c>
      <c r="F321" s="186">
        <f>[1]!BasilRadata10[[#This Row],[1A. Fylkesnummer:]]</f>
        <v>0</v>
      </c>
      <c r="G321" s="186">
        <f>[1]!BasilRadata10[[#This Row],[1A. Fylkesnavn:]]</f>
        <v>0</v>
      </c>
      <c r="H321" s="187">
        <f>[1]!BasilRadata10[[#This Row],[1B. Barnehage:]]</f>
        <v>0</v>
      </c>
      <c r="I321" s="187">
        <f>[1]!BasilRadata10[[#This Row],[1B. Organisasjonsnummer:]]</f>
        <v>0</v>
      </c>
      <c r="J321" s="187">
        <f>[1]!BasilRadata10[[#This Row],[1C. Etablert drift(årstall):]]</f>
        <v>0</v>
      </c>
      <c r="K321" s="186">
        <f>[1]!BasilRadata10[[#This Row],[1D. Barnehagetype:]]</f>
        <v>0</v>
      </c>
      <c r="L321" s="187">
        <f>[1]!BasilRadata10[[#This Row],[2A. Barnehagens eier(Private eiere må fylle ut pkt.C):]]</f>
        <v>0</v>
      </c>
      <c r="M321" s="42">
        <f>[1]!BasilRadata10[[#This Row],[8E. Oppgi antall årsverk barnehagen har pensjonsforpliktelser for:]]</f>
        <v>0</v>
      </c>
      <c r="N321" s="11">
        <f>[1]!BasilRadata10[[#This Row],[HEQ
0-2]]</f>
        <v>0</v>
      </c>
      <c r="O321" s="11">
        <f>[1]!BasilRadata10[[#This Row],[HEQ
3-6]]</f>
        <v>0</v>
      </c>
    </row>
    <row r="322" spans="1:15" x14ac:dyDescent="0.25">
      <c r="A322" s="186">
        <f>[1]!BasilRadata10[[#This Row],[År]]</f>
        <v>0</v>
      </c>
      <c r="B322" s="187">
        <f>[1]!BasilRadata10[[#This Row],[1A. Kommunenr:]]</f>
        <v>0</v>
      </c>
      <c r="C322" s="186">
        <f>[1]!BasilRadata10[[#This Row],[1A. Kommune:]]</f>
        <v>0</v>
      </c>
      <c r="D322" s="186">
        <f>[1]!BasilRadata10[[#This Row],[1A. Bydelsnummer:]]</f>
        <v>0</v>
      </c>
      <c r="E322" s="186">
        <f>[1]!BasilRadata10[[#This Row],[1A. Bydelsnavn:]]</f>
        <v>0</v>
      </c>
      <c r="F322" s="186">
        <f>[1]!BasilRadata10[[#This Row],[1A. Fylkesnummer:]]</f>
        <v>0</v>
      </c>
      <c r="G322" s="186">
        <f>[1]!BasilRadata10[[#This Row],[1A. Fylkesnavn:]]</f>
        <v>0</v>
      </c>
      <c r="H322" s="187">
        <f>[1]!BasilRadata10[[#This Row],[1B. Barnehage:]]</f>
        <v>0</v>
      </c>
      <c r="I322" s="187">
        <f>[1]!BasilRadata10[[#This Row],[1B. Organisasjonsnummer:]]</f>
        <v>0</v>
      </c>
      <c r="J322" s="187">
        <f>[1]!BasilRadata10[[#This Row],[1C. Etablert drift(årstall):]]</f>
        <v>0</v>
      </c>
      <c r="K322" s="186">
        <f>[1]!BasilRadata10[[#This Row],[1D. Barnehagetype:]]</f>
        <v>0</v>
      </c>
      <c r="L322" s="187">
        <f>[1]!BasilRadata10[[#This Row],[2A. Barnehagens eier(Private eiere må fylle ut pkt.C):]]</f>
        <v>0</v>
      </c>
      <c r="M322" s="42">
        <f>[1]!BasilRadata10[[#This Row],[8E. Oppgi antall årsverk barnehagen har pensjonsforpliktelser for:]]</f>
        <v>0</v>
      </c>
      <c r="N322" s="11">
        <f>[1]!BasilRadata10[[#This Row],[HEQ
0-2]]</f>
        <v>0</v>
      </c>
      <c r="O322" s="11">
        <f>[1]!BasilRadata10[[#This Row],[HEQ
3-6]]</f>
        <v>0</v>
      </c>
    </row>
    <row r="323" spans="1:15" x14ac:dyDescent="0.25">
      <c r="A323" s="186">
        <f>[1]!BasilRadata10[[#This Row],[År]]</f>
        <v>0</v>
      </c>
      <c r="B323" s="187">
        <f>[1]!BasilRadata10[[#This Row],[1A. Kommunenr:]]</f>
        <v>0</v>
      </c>
      <c r="C323" s="186">
        <f>[1]!BasilRadata10[[#This Row],[1A. Kommune:]]</f>
        <v>0</v>
      </c>
      <c r="D323" s="186">
        <f>[1]!BasilRadata10[[#This Row],[1A. Bydelsnummer:]]</f>
        <v>0</v>
      </c>
      <c r="E323" s="186">
        <f>[1]!BasilRadata10[[#This Row],[1A. Bydelsnavn:]]</f>
        <v>0</v>
      </c>
      <c r="F323" s="186">
        <f>[1]!BasilRadata10[[#This Row],[1A. Fylkesnummer:]]</f>
        <v>0</v>
      </c>
      <c r="G323" s="186">
        <f>[1]!BasilRadata10[[#This Row],[1A. Fylkesnavn:]]</f>
        <v>0</v>
      </c>
      <c r="H323" s="187">
        <f>[1]!BasilRadata10[[#This Row],[1B. Barnehage:]]</f>
        <v>0</v>
      </c>
      <c r="I323" s="187">
        <f>[1]!BasilRadata10[[#This Row],[1B. Organisasjonsnummer:]]</f>
        <v>0</v>
      </c>
      <c r="J323" s="187">
        <f>[1]!BasilRadata10[[#This Row],[1C. Etablert drift(årstall):]]</f>
        <v>0</v>
      </c>
      <c r="K323" s="186">
        <f>[1]!BasilRadata10[[#This Row],[1D. Barnehagetype:]]</f>
        <v>0</v>
      </c>
      <c r="L323" s="187">
        <f>[1]!BasilRadata10[[#This Row],[2A. Barnehagens eier(Private eiere må fylle ut pkt.C):]]</f>
        <v>0</v>
      </c>
      <c r="M323" s="42">
        <f>[1]!BasilRadata10[[#This Row],[8E. Oppgi antall årsverk barnehagen har pensjonsforpliktelser for:]]</f>
        <v>0</v>
      </c>
      <c r="N323" s="11">
        <f>[1]!BasilRadata10[[#This Row],[HEQ
0-2]]</f>
        <v>0</v>
      </c>
      <c r="O323" s="11">
        <f>[1]!BasilRadata10[[#This Row],[HEQ
3-6]]</f>
        <v>0</v>
      </c>
    </row>
    <row r="324" spans="1:15" x14ac:dyDescent="0.25">
      <c r="A324" s="186">
        <f>[1]!BasilRadata10[[#This Row],[År]]</f>
        <v>0</v>
      </c>
      <c r="B324" s="187">
        <f>[1]!BasilRadata10[[#This Row],[1A. Kommunenr:]]</f>
        <v>0</v>
      </c>
      <c r="C324" s="186">
        <f>[1]!BasilRadata10[[#This Row],[1A. Kommune:]]</f>
        <v>0</v>
      </c>
      <c r="D324" s="186">
        <f>[1]!BasilRadata10[[#This Row],[1A. Bydelsnummer:]]</f>
        <v>0</v>
      </c>
      <c r="E324" s="186">
        <f>[1]!BasilRadata10[[#This Row],[1A. Bydelsnavn:]]</f>
        <v>0</v>
      </c>
      <c r="F324" s="186">
        <f>[1]!BasilRadata10[[#This Row],[1A. Fylkesnummer:]]</f>
        <v>0</v>
      </c>
      <c r="G324" s="186">
        <f>[1]!BasilRadata10[[#This Row],[1A. Fylkesnavn:]]</f>
        <v>0</v>
      </c>
      <c r="H324" s="187">
        <f>[1]!BasilRadata10[[#This Row],[1B. Barnehage:]]</f>
        <v>0</v>
      </c>
      <c r="I324" s="187">
        <f>[1]!BasilRadata10[[#This Row],[1B. Organisasjonsnummer:]]</f>
        <v>0</v>
      </c>
      <c r="J324" s="187">
        <f>[1]!BasilRadata10[[#This Row],[1C. Etablert drift(årstall):]]</f>
        <v>0</v>
      </c>
      <c r="K324" s="186">
        <f>[1]!BasilRadata10[[#This Row],[1D. Barnehagetype:]]</f>
        <v>0</v>
      </c>
      <c r="L324" s="187">
        <f>[1]!BasilRadata10[[#This Row],[2A. Barnehagens eier(Private eiere må fylle ut pkt.C):]]</f>
        <v>0</v>
      </c>
      <c r="M324" s="42">
        <f>[1]!BasilRadata10[[#This Row],[8E. Oppgi antall årsverk barnehagen har pensjonsforpliktelser for:]]</f>
        <v>0</v>
      </c>
      <c r="N324" s="11">
        <f>[1]!BasilRadata10[[#This Row],[HEQ
0-2]]</f>
        <v>0</v>
      </c>
      <c r="O324" s="11">
        <f>[1]!BasilRadata10[[#This Row],[HEQ
3-6]]</f>
        <v>0</v>
      </c>
    </row>
    <row r="325" spans="1:15" x14ac:dyDescent="0.25">
      <c r="A325" s="186">
        <f>[1]!BasilRadata10[[#This Row],[År]]</f>
        <v>0</v>
      </c>
      <c r="B325" s="187">
        <f>[1]!BasilRadata10[[#This Row],[1A. Kommunenr:]]</f>
        <v>0</v>
      </c>
      <c r="C325" s="186">
        <f>[1]!BasilRadata10[[#This Row],[1A. Kommune:]]</f>
        <v>0</v>
      </c>
      <c r="D325" s="186">
        <f>[1]!BasilRadata10[[#This Row],[1A. Bydelsnummer:]]</f>
        <v>0</v>
      </c>
      <c r="E325" s="186">
        <f>[1]!BasilRadata10[[#This Row],[1A. Bydelsnavn:]]</f>
        <v>0</v>
      </c>
      <c r="F325" s="186">
        <f>[1]!BasilRadata10[[#This Row],[1A. Fylkesnummer:]]</f>
        <v>0</v>
      </c>
      <c r="G325" s="186">
        <f>[1]!BasilRadata10[[#This Row],[1A. Fylkesnavn:]]</f>
        <v>0</v>
      </c>
      <c r="H325" s="187">
        <f>[1]!BasilRadata10[[#This Row],[1B. Barnehage:]]</f>
        <v>0</v>
      </c>
      <c r="I325" s="187">
        <f>[1]!BasilRadata10[[#This Row],[1B. Organisasjonsnummer:]]</f>
        <v>0</v>
      </c>
      <c r="J325" s="187">
        <f>[1]!BasilRadata10[[#This Row],[1C. Etablert drift(årstall):]]</f>
        <v>0</v>
      </c>
      <c r="K325" s="186">
        <f>[1]!BasilRadata10[[#This Row],[1D. Barnehagetype:]]</f>
        <v>0</v>
      </c>
      <c r="L325" s="187">
        <f>[1]!BasilRadata10[[#This Row],[2A. Barnehagens eier(Private eiere må fylle ut pkt.C):]]</f>
        <v>0</v>
      </c>
      <c r="M325" s="42">
        <f>[1]!BasilRadata10[[#This Row],[8E. Oppgi antall årsverk barnehagen har pensjonsforpliktelser for:]]</f>
        <v>0</v>
      </c>
      <c r="N325" s="11">
        <f>[1]!BasilRadata10[[#This Row],[HEQ
0-2]]</f>
        <v>0</v>
      </c>
      <c r="O325" s="11">
        <f>[1]!BasilRadata10[[#This Row],[HEQ
3-6]]</f>
        <v>0</v>
      </c>
    </row>
    <row r="326" spans="1:15" x14ac:dyDescent="0.25">
      <c r="A326" s="186">
        <f>[1]!BasilRadata10[[#This Row],[År]]</f>
        <v>0</v>
      </c>
      <c r="B326" s="187">
        <f>[1]!BasilRadata10[[#This Row],[1A. Kommunenr:]]</f>
        <v>0</v>
      </c>
      <c r="C326" s="186">
        <f>[1]!BasilRadata10[[#This Row],[1A. Kommune:]]</f>
        <v>0</v>
      </c>
      <c r="D326" s="186">
        <f>[1]!BasilRadata10[[#This Row],[1A. Bydelsnummer:]]</f>
        <v>0</v>
      </c>
      <c r="E326" s="186">
        <f>[1]!BasilRadata10[[#This Row],[1A. Bydelsnavn:]]</f>
        <v>0</v>
      </c>
      <c r="F326" s="186">
        <f>[1]!BasilRadata10[[#This Row],[1A. Fylkesnummer:]]</f>
        <v>0</v>
      </c>
      <c r="G326" s="186">
        <f>[1]!BasilRadata10[[#This Row],[1A. Fylkesnavn:]]</f>
        <v>0</v>
      </c>
      <c r="H326" s="187">
        <f>[1]!BasilRadata10[[#This Row],[1B. Barnehage:]]</f>
        <v>0</v>
      </c>
      <c r="I326" s="187">
        <f>[1]!BasilRadata10[[#This Row],[1B. Organisasjonsnummer:]]</f>
        <v>0</v>
      </c>
      <c r="J326" s="187">
        <f>[1]!BasilRadata10[[#This Row],[1C. Etablert drift(årstall):]]</f>
        <v>0</v>
      </c>
      <c r="K326" s="186">
        <f>[1]!BasilRadata10[[#This Row],[1D. Barnehagetype:]]</f>
        <v>0</v>
      </c>
      <c r="L326" s="187">
        <f>[1]!BasilRadata10[[#This Row],[2A. Barnehagens eier(Private eiere må fylle ut pkt.C):]]</f>
        <v>0</v>
      </c>
      <c r="M326" s="42">
        <f>[1]!BasilRadata10[[#This Row],[8E. Oppgi antall årsverk barnehagen har pensjonsforpliktelser for:]]</f>
        <v>0</v>
      </c>
      <c r="N326" s="11">
        <f>[1]!BasilRadata10[[#This Row],[HEQ
0-2]]</f>
        <v>0</v>
      </c>
      <c r="O326" s="11">
        <f>[1]!BasilRadata10[[#This Row],[HEQ
3-6]]</f>
        <v>0</v>
      </c>
    </row>
    <row r="327" spans="1:15" x14ac:dyDescent="0.25">
      <c r="A327" s="186">
        <f>[1]!BasilRadata10[[#This Row],[År]]</f>
        <v>0</v>
      </c>
      <c r="B327" s="187">
        <f>[1]!BasilRadata10[[#This Row],[1A. Kommunenr:]]</f>
        <v>0</v>
      </c>
      <c r="C327" s="186">
        <f>[1]!BasilRadata10[[#This Row],[1A. Kommune:]]</f>
        <v>0</v>
      </c>
      <c r="D327" s="186">
        <f>[1]!BasilRadata10[[#This Row],[1A. Bydelsnummer:]]</f>
        <v>0</v>
      </c>
      <c r="E327" s="186">
        <f>[1]!BasilRadata10[[#This Row],[1A. Bydelsnavn:]]</f>
        <v>0</v>
      </c>
      <c r="F327" s="186">
        <f>[1]!BasilRadata10[[#This Row],[1A. Fylkesnummer:]]</f>
        <v>0</v>
      </c>
      <c r="G327" s="186">
        <f>[1]!BasilRadata10[[#This Row],[1A. Fylkesnavn:]]</f>
        <v>0</v>
      </c>
      <c r="H327" s="187">
        <f>[1]!BasilRadata10[[#This Row],[1B. Barnehage:]]</f>
        <v>0</v>
      </c>
      <c r="I327" s="187">
        <f>[1]!BasilRadata10[[#This Row],[1B. Organisasjonsnummer:]]</f>
        <v>0</v>
      </c>
      <c r="J327" s="187">
        <f>[1]!BasilRadata10[[#This Row],[1C. Etablert drift(årstall):]]</f>
        <v>0</v>
      </c>
      <c r="K327" s="186">
        <f>[1]!BasilRadata10[[#This Row],[1D. Barnehagetype:]]</f>
        <v>0</v>
      </c>
      <c r="L327" s="187">
        <f>[1]!BasilRadata10[[#This Row],[2A. Barnehagens eier(Private eiere må fylle ut pkt.C):]]</f>
        <v>0</v>
      </c>
      <c r="M327" s="42">
        <f>[1]!BasilRadata10[[#This Row],[8E. Oppgi antall årsverk barnehagen har pensjonsforpliktelser for:]]</f>
        <v>0</v>
      </c>
      <c r="N327" s="11">
        <f>[1]!BasilRadata10[[#This Row],[HEQ
0-2]]</f>
        <v>0</v>
      </c>
      <c r="O327" s="11">
        <f>[1]!BasilRadata10[[#This Row],[HEQ
3-6]]</f>
        <v>0</v>
      </c>
    </row>
    <row r="328" spans="1:15" x14ac:dyDescent="0.25">
      <c r="A328" s="186">
        <f>[1]!BasilRadata10[[#This Row],[År]]</f>
        <v>0</v>
      </c>
      <c r="B328" s="187">
        <f>[1]!BasilRadata10[[#This Row],[1A. Kommunenr:]]</f>
        <v>0</v>
      </c>
      <c r="C328" s="186">
        <f>[1]!BasilRadata10[[#This Row],[1A. Kommune:]]</f>
        <v>0</v>
      </c>
      <c r="D328" s="186">
        <f>[1]!BasilRadata10[[#This Row],[1A. Bydelsnummer:]]</f>
        <v>0</v>
      </c>
      <c r="E328" s="186">
        <f>[1]!BasilRadata10[[#This Row],[1A. Bydelsnavn:]]</f>
        <v>0</v>
      </c>
      <c r="F328" s="186">
        <f>[1]!BasilRadata10[[#This Row],[1A. Fylkesnummer:]]</f>
        <v>0</v>
      </c>
      <c r="G328" s="186">
        <f>[1]!BasilRadata10[[#This Row],[1A. Fylkesnavn:]]</f>
        <v>0</v>
      </c>
      <c r="H328" s="187">
        <f>[1]!BasilRadata10[[#This Row],[1B. Barnehage:]]</f>
        <v>0</v>
      </c>
      <c r="I328" s="187">
        <f>[1]!BasilRadata10[[#This Row],[1B. Organisasjonsnummer:]]</f>
        <v>0</v>
      </c>
      <c r="J328" s="187">
        <f>[1]!BasilRadata10[[#This Row],[1C. Etablert drift(årstall):]]</f>
        <v>0</v>
      </c>
      <c r="K328" s="186">
        <f>[1]!BasilRadata10[[#This Row],[1D. Barnehagetype:]]</f>
        <v>0</v>
      </c>
      <c r="L328" s="187">
        <f>[1]!BasilRadata10[[#This Row],[2A. Barnehagens eier(Private eiere må fylle ut pkt.C):]]</f>
        <v>0</v>
      </c>
      <c r="M328" s="42">
        <f>[1]!BasilRadata10[[#This Row],[8E. Oppgi antall årsverk barnehagen har pensjonsforpliktelser for:]]</f>
        <v>0</v>
      </c>
      <c r="N328" s="11">
        <f>[1]!BasilRadata10[[#This Row],[HEQ
0-2]]</f>
        <v>0</v>
      </c>
      <c r="O328" s="11">
        <f>[1]!BasilRadata10[[#This Row],[HEQ
3-6]]</f>
        <v>0</v>
      </c>
    </row>
    <row r="329" spans="1:15" x14ac:dyDescent="0.25">
      <c r="A329" s="186">
        <f>[1]!BasilRadata10[[#This Row],[År]]</f>
        <v>0</v>
      </c>
      <c r="B329" s="187">
        <f>[1]!BasilRadata10[[#This Row],[1A. Kommunenr:]]</f>
        <v>0</v>
      </c>
      <c r="C329" s="186">
        <f>[1]!BasilRadata10[[#This Row],[1A. Kommune:]]</f>
        <v>0</v>
      </c>
      <c r="D329" s="186">
        <f>[1]!BasilRadata10[[#This Row],[1A. Bydelsnummer:]]</f>
        <v>0</v>
      </c>
      <c r="E329" s="186">
        <f>[1]!BasilRadata10[[#This Row],[1A. Bydelsnavn:]]</f>
        <v>0</v>
      </c>
      <c r="F329" s="186">
        <f>[1]!BasilRadata10[[#This Row],[1A. Fylkesnummer:]]</f>
        <v>0</v>
      </c>
      <c r="G329" s="186">
        <f>[1]!BasilRadata10[[#This Row],[1A. Fylkesnavn:]]</f>
        <v>0</v>
      </c>
      <c r="H329" s="187">
        <f>[1]!BasilRadata10[[#This Row],[1B. Barnehage:]]</f>
        <v>0</v>
      </c>
      <c r="I329" s="187">
        <f>[1]!BasilRadata10[[#This Row],[1B. Organisasjonsnummer:]]</f>
        <v>0</v>
      </c>
      <c r="J329" s="187">
        <f>[1]!BasilRadata10[[#This Row],[1C. Etablert drift(årstall):]]</f>
        <v>0</v>
      </c>
      <c r="K329" s="186">
        <f>[1]!BasilRadata10[[#This Row],[1D. Barnehagetype:]]</f>
        <v>0</v>
      </c>
      <c r="L329" s="187">
        <f>[1]!BasilRadata10[[#This Row],[2A. Barnehagens eier(Private eiere må fylle ut pkt.C):]]</f>
        <v>0</v>
      </c>
      <c r="M329" s="42">
        <f>[1]!BasilRadata10[[#This Row],[8E. Oppgi antall årsverk barnehagen har pensjonsforpliktelser for:]]</f>
        <v>0</v>
      </c>
      <c r="N329" s="11">
        <f>[1]!BasilRadata10[[#This Row],[HEQ
0-2]]</f>
        <v>0</v>
      </c>
      <c r="O329" s="11">
        <f>[1]!BasilRadata10[[#This Row],[HEQ
3-6]]</f>
        <v>0</v>
      </c>
    </row>
    <row r="330" spans="1:15" x14ac:dyDescent="0.25">
      <c r="A330" s="186">
        <f>[1]!BasilRadata10[[#This Row],[År]]</f>
        <v>0</v>
      </c>
      <c r="B330" s="187">
        <f>[1]!BasilRadata10[[#This Row],[1A. Kommunenr:]]</f>
        <v>0</v>
      </c>
      <c r="C330" s="186">
        <f>[1]!BasilRadata10[[#This Row],[1A. Kommune:]]</f>
        <v>0</v>
      </c>
      <c r="D330" s="186">
        <f>[1]!BasilRadata10[[#This Row],[1A. Bydelsnummer:]]</f>
        <v>0</v>
      </c>
      <c r="E330" s="186">
        <f>[1]!BasilRadata10[[#This Row],[1A. Bydelsnavn:]]</f>
        <v>0</v>
      </c>
      <c r="F330" s="186">
        <f>[1]!BasilRadata10[[#This Row],[1A. Fylkesnummer:]]</f>
        <v>0</v>
      </c>
      <c r="G330" s="186">
        <f>[1]!BasilRadata10[[#This Row],[1A. Fylkesnavn:]]</f>
        <v>0</v>
      </c>
      <c r="H330" s="187">
        <f>[1]!BasilRadata10[[#This Row],[1B. Barnehage:]]</f>
        <v>0</v>
      </c>
      <c r="I330" s="187">
        <f>[1]!BasilRadata10[[#This Row],[1B. Organisasjonsnummer:]]</f>
        <v>0</v>
      </c>
      <c r="J330" s="187">
        <f>[1]!BasilRadata10[[#This Row],[1C. Etablert drift(årstall):]]</f>
        <v>0</v>
      </c>
      <c r="K330" s="186">
        <f>[1]!BasilRadata10[[#This Row],[1D. Barnehagetype:]]</f>
        <v>0</v>
      </c>
      <c r="L330" s="187">
        <f>[1]!BasilRadata10[[#This Row],[2A. Barnehagens eier(Private eiere må fylle ut pkt.C):]]</f>
        <v>0</v>
      </c>
      <c r="M330" s="42">
        <f>[1]!BasilRadata10[[#This Row],[8E. Oppgi antall årsverk barnehagen har pensjonsforpliktelser for:]]</f>
        <v>0</v>
      </c>
      <c r="N330" s="11">
        <f>[1]!BasilRadata10[[#This Row],[HEQ
0-2]]</f>
        <v>0</v>
      </c>
      <c r="O330" s="11">
        <f>[1]!BasilRadata10[[#This Row],[HEQ
3-6]]</f>
        <v>0</v>
      </c>
    </row>
    <row r="331" spans="1:15" x14ac:dyDescent="0.25">
      <c r="A331" s="186">
        <f>[1]!BasilRadata10[[#This Row],[År]]</f>
        <v>0</v>
      </c>
      <c r="B331" s="187">
        <f>[1]!BasilRadata10[[#This Row],[1A. Kommunenr:]]</f>
        <v>0</v>
      </c>
      <c r="C331" s="186">
        <f>[1]!BasilRadata10[[#This Row],[1A. Kommune:]]</f>
        <v>0</v>
      </c>
      <c r="D331" s="186">
        <f>[1]!BasilRadata10[[#This Row],[1A. Bydelsnummer:]]</f>
        <v>0</v>
      </c>
      <c r="E331" s="186">
        <f>[1]!BasilRadata10[[#This Row],[1A. Bydelsnavn:]]</f>
        <v>0</v>
      </c>
      <c r="F331" s="186">
        <f>[1]!BasilRadata10[[#This Row],[1A. Fylkesnummer:]]</f>
        <v>0</v>
      </c>
      <c r="G331" s="186">
        <f>[1]!BasilRadata10[[#This Row],[1A. Fylkesnavn:]]</f>
        <v>0</v>
      </c>
      <c r="H331" s="187">
        <f>[1]!BasilRadata10[[#This Row],[1B. Barnehage:]]</f>
        <v>0</v>
      </c>
      <c r="I331" s="187">
        <f>[1]!BasilRadata10[[#This Row],[1B. Organisasjonsnummer:]]</f>
        <v>0</v>
      </c>
      <c r="J331" s="187">
        <f>[1]!BasilRadata10[[#This Row],[1C. Etablert drift(årstall):]]</f>
        <v>0</v>
      </c>
      <c r="K331" s="186">
        <f>[1]!BasilRadata10[[#This Row],[1D. Barnehagetype:]]</f>
        <v>0</v>
      </c>
      <c r="L331" s="187">
        <f>[1]!BasilRadata10[[#This Row],[2A. Barnehagens eier(Private eiere må fylle ut pkt.C):]]</f>
        <v>0</v>
      </c>
      <c r="M331" s="42">
        <f>[1]!BasilRadata10[[#This Row],[8E. Oppgi antall årsverk barnehagen har pensjonsforpliktelser for:]]</f>
        <v>0</v>
      </c>
      <c r="N331" s="11">
        <f>[1]!BasilRadata10[[#This Row],[HEQ
0-2]]</f>
        <v>0</v>
      </c>
      <c r="O331" s="11">
        <f>[1]!BasilRadata10[[#This Row],[HEQ
3-6]]</f>
        <v>0</v>
      </c>
    </row>
    <row r="332" spans="1:15" x14ac:dyDescent="0.25">
      <c r="A332" s="186">
        <f>[1]!BasilRadata10[[#This Row],[År]]</f>
        <v>0</v>
      </c>
      <c r="B332" s="187">
        <f>[1]!BasilRadata10[[#This Row],[1A. Kommunenr:]]</f>
        <v>0</v>
      </c>
      <c r="C332" s="186">
        <f>[1]!BasilRadata10[[#This Row],[1A. Kommune:]]</f>
        <v>0</v>
      </c>
      <c r="D332" s="186">
        <f>[1]!BasilRadata10[[#This Row],[1A. Bydelsnummer:]]</f>
        <v>0</v>
      </c>
      <c r="E332" s="186">
        <f>[1]!BasilRadata10[[#This Row],[1A. Bydelsnavn:]]</f>
        <v>0</v>
      </c>
      <c r="F332" s="186">
        <f>[1]!BasilRadata10[[#This Row],[1A. Fylkesnummer:]]</f>
        <v>0</v>
      </c>
      <c r="G332" s="186">
        <f>[1]!BasilRadata10[[#This Row],[1A. Fylkesnavn:]]</f>
        <v>0</v>
      </c>
      <c r="H332" s="187">
        <f>[1]!BasilRadata10[[#This Row],[1B. Barnehage:]]</f>
        <v>0</v>
      </c>
      <c r="I332" s="187">
        <f>[1]!BasilRadata10[[#This Row],[1B. Organisasjonsnummer:]]</f>
        <v>0</v>
      </c>
      <c r="J332" s="187">
        <f>[1]!BasilRadata10[[#This Row],[1C. Etablert drift(årstall):]]</f>
        <v>0</v>
      </c>
      <c r="K332" s="186">
        <f>[1]!BasilRadata10[[#This Row],[1D. Barnehagetype:]]</f>
        <v>0</v>
      </c>
      <c r="L332" s="187">
        <f>[1]!BasilRadata10[[#This Row],[2A. Barnehagens eier(Private eiere må fylle ut pkt.C):]]</f>
        <v>0</v>
      </c>
      <c r="M332" s="42">
        <f>[1]!BasilRadata10[[#This Row],[8E. Oppgi antall årsverk barnehagen har pensjonsforpliktelser for:]]</f>
        <v>0</v>
      </c>
      <c r="N332" s="11">
        <f>[1]!BasilRadata10[[#This Row],[HEQ
0-2]]</f>
        <v>0</v>
      </c>
      <c r="O332" s="11">
        <f>[1]!BasilRadata10[[#This Row],[HEQ
3-6]]</f>
        <v>0</v>
      </c>
    </row>
    <row r="333" spans="1:15" x14ac:dyDescent="0.25">
      <c r="A333" s="186">
        <f>[1]!BasilRadata10[[#This Row],[År]]</f>
        <v>0</v>
      </c>
      <c r="B333" s="187">
        <f>[1]!BasilRadata10[[#This Row],[1A. Kommunenr:]]</f>
        <v>0</v>
      </c>
      <c r="C333" s="186">
        <f>[1]!BasilRadata10[[#This Row],[1A. Kommune:]]</f>
        <v>0</v>
      </c>
      <c r="D333" s="186">
        <f>[1]!BasilRadata10[[#This Row],[1A. Bydelsnummer:]]</f>
        <v>0</v>
      </c>
      <c r="E333" s="186">
        <f>[1]!BasilRadata10[[#This Row],[1A. Bydelsnavn:]]</f>
        <v>0</v>
      </c>
      <c r="F333" s="186">
        <f>[1]!BasilRadata10[[#This Row],[1A. Fylkesnummer:]]</f>
        <v>0</v>
      </c>
      <c r="G333" s="186">
        <f>[1]!BasilRadata10[[#This Row],[1A. Fylkesnavn:]]</f>
        <v>0</v>
      </c>
      <c r="H333" s="187">
        <f>[1]!BasilRadata10[[#This Row],[1B. Barnehage:]]</f>
        <v>0</v>
      </c>
      <c r="I333" s="187">
        <f>[1]!BasilRadata10[[#This Row],[1B. Organisasjonsnummer:]]</f>
        <v>0</v>
      </c>
      <c r="J333" s="187">
        <f>[1]!BasilRadata10[[#This Row],[1C. Etablert drift(årstall):]]</f>
        <v>0</v>
      </c>
      <c r="K333" s="186">
        <f>[1]!BasilRadata10[[#This Row],[1D. Barnehagetype:]]</f>
        <v>0</v>
      </c>
      <c r="L333" s="187">
        <f>[1]!BasilRadata10[[#This Row],[2A. Barnehagens eier(Private eiere må fylle ut pkt.C):]]</f>
        <v>0</v>
      </c>
      <c r="M333" s="42">
        <f>[1]!BasilRadata10[[#This Row],[8E. Oppgi antall årsverk barnehagen har pensjonsforpliktelser for:]]</f>
        <v>0</v>
      </c>
      <c r="N333" s="11">
        <f>[1]!BasilRadata10[[#This Row],[HEQ
0-2]]</f>
        <v>0</v>
      </c>
      <c r="O333" s="11">
        <f>[1]!BasilRadata10[[#This Row],[HEQ
3-6]]</f>
        <v>0</v>
      </c>
    </row>
    <row r="334" spans="1:15" x14ac:dyDescent="0.25">
      <c r="A334" s="186">
        <f>[1]!BasilRadata10[[#This Row],[År]]</f>
        <v>0</v>
      </c>
      <c r="B334" s="187">
        <f>[1]!BasilRadata10[[#This Row],[1A. Kommunenr:]]</f>
        <v>0</v>
      </c>
      <c r="C334" s="186">
        <f>[1]!BasilRadata10[[#This Row],[1A. Kommune:]]</f>
        <v>0</v>
      </c>
      <c r="D334" s="186">
        <f>[1]!BasilRadata10[[#This Row],[1A. Bydelsnummer:]]</f>
        <v>0</v>
      </c>
      <c r="E334" s="186">
        <f>[1]!BasilRadata10[[#This Row],[1A. Bydelsnavn:]]</f>
        <v>0</v>
      </c>
      <c r="F334" s="186">
        <f>[1]!BasilRadata10[[#This Row],[1A. Fylkesnummer:]]</f>
        <v>0</v>
      </c>
      <c r="G334" s="186">
        <f>[1]!BasilRadata10[[#This Row],[1A. Fylkesnavn:]]</f>
        <v>0</v>
      </c>
      <c r="H334" s="187">
        <f>[1]!BasilRadata10[[#This Row],[1B. Barnehage:]]</f>
        <v>0</v>
      </c>
      <c r="I334" s="187">
        <f>[1]!BasilRadata10[[#This Row],[1B. Organisasjonsnummer:]]</f>
        <v>0</v>
      </c>
      <c r="J334" s="187">
        <f>[1]!BasilRadata10[[#This Row],[1C. Etablert drift(årstall):]]</f>
        <v>0</v>
      </c>
      <c r="K334" s="186">
        <f>[1]!BasilRadata10[[#This Row],[1D. Barnehagetype:]]</f>
        <v>0</v>
      </c>
      <c r="L334" s="187">
        <f>[1]!BasilRadata10[[#This Row],[2A. Barnehagens eier(Private eiere må fylle ut pkt.C):]]</f>
        <v>0</v>
      </c>
      <c r="M334" s="42">
        <f>[1]!BasilRadata10[[#This Row],[8E. Oppgi antall årsverk barnehagen har pensjonsforpliktelser for:]]</f>
        <v>0</v>
      </c>
      <c r="N334" s="11">
        <f>[1]!BasilRadata10[[#This Row],[HEQ
0-2]]</f>
        <v>0</v>
      </c>
      <c r="O334" s="11">
        <f>[1]!BasilRadata10[[#This Row],[HEQ
3-6]]</f>
        <v>0</v>
      </c>
    </row>
    <row r="335" spans="1:15" x14ac:dyDescent="0.25">
      <c r="A335" s="186">
        <f>[1]!BasilRadata10[[#This Row],[År]]</f>
        <v>0</v>
      </c>
      <c r="B335" s="187">
        <f>[1]!BasilRadata10[[#This Row],[1A. Kommunenr:]]</f>
        <v>0</v>
      </c>
      <c r="C335" s="186">
        <f>[1]!BasilRadata10[[#This Row],[1A. Kommune:]]</f>
        <v>0</v>
      </c>
      <c r="D335" s="186">
        <f>[1]!BasilRadata10[[#This Row],[1A. Bydelsnummer:]]</f>
        <v>0</v>
      </c>
      <c r="E335" s="186">
        <f>[1]!BasilRadata10[[#This Row],[1A. Bydelsnavn:]]</f>
        <v>0</v>
      </c>
      <c r="F335" s="186">
        <f>[1]!BasilRadata10[[#This Row],[1A. Fylkesnummer:]]</f>
        <v>0</v>
      </c>
      <c r="G335" s="186">
        <f>[1]!BasilRadata10[[#This Row],[1A. Fylkesnavn:]]</f>
        <v>0</v>
      </c>
      <c r="H335" s="187">
        <f>[1]!BasilRadata10[[#This Row],[1B. Barnehage:]]</f>
        <v>0</v>
      </c>
      <c r="I335" s="187">
        <f>[1]!BasilRadata10[[#This Row],[1B. Organisasjonsnummer:]]</f>
        <v>0</v>
      </c>
      <c r="J335" s="187">
        <f>[1]!BasilRadata10[[#This Row],[1C. Etablert drift(årstall):]]</f>
        <v>0</v>
      </c>
      <c r="K335" s="186">
        <f>[1]!BasilRadata10[[#This Row],[1D. Barnehagetype:]]</f>
        <v>0</v>
      </c>
      <c r="L335" s="187">
        <f>[1]!BasilRadata10[[#This Row],[2A. Barnehagens eier(Private eiere må fylle ut pkt.C):]]</f>
        <v>0</v>
      </c>
      <c r="M335" s="42">
        <f>[1]!BasilRadata10[[#This Row],[8E. Oppgi antall årsverk barnehagen har pensjonsforpliktelser for:]]</f>
        <v>0</v>
      </c>
      <c r="N335" s="11">
        <f>[1]!BasilRadata10[[#This Row],[HEQ
0-2]]</f>
        <v>0</v>
      </c>
      <c r="O335" s="11">
        <f>[1]!BasilRadata10[[#This Row],[HEQ
3-6]]</f>
        <v>0</v>
      </c>
    </row>
    <row r="336" spans="1:15" x14ac:dyDescent="0.25">
      <c r="A336" s="186">
        <f>[1]!BasilRadata10[[#This Row],[År]]</f>
        <v>0</v>
      </c>
      <c r="B336" s="187">
        <f>[1]!BasilRadata10[[#This Row],[1A. Kommunenr:]]</f>
        <v>0</v>
      </c>
      <c r="C336" s="186">
        <f>[1]!BasilRadata10[[#This Row],[1A. Kommune:]]</f>
        <v>0</v>
      </c>
      <c r="D336" s="186">
        <f>[1]!BasilRadata10[[#This Row],[1A. Bydelsnummer:]]</f>
        <v>0</v>
      </c>
      <c r="E336" s="186">
        <f>[1]!BasilRadata10[[#This Row],[1A. Bydelsnavn:]]</f>
        <v>0</v>
      </c>
      <c r="F336" s="186">
        <f>[1]!BasilRadata10[[#This Row],[1A. Fylkesnummer:]]</f>
        <v>0</v>
      </c>
      <c r="G336" s="186">
        <f>[1]!BasilRadata10[[#This Row],[1A. Fylkesnavn:]]</f>
        <v>0</v>
      </c>
      <c r="H336" s="187">
        <f>[1]!BasilRadata10[[#This Row],[1B. Barnehage:]]</f>
        <v>0</v>
      </c>
      <c r="I336" s="187">
        <f>[1]!BasilRadata10[[#This Row],[1B. Organisasjonsnummer:]]</f>
        <v>0</v>
      </c>
      <c r="J336" s="187">
        <f>[1]!BasilRadata10[[#This Row],[1C. Etablert drift(årstall):]]</f>
        <v>0</v>
      </c>
      <c r="K336" s="186">
        <f>[1]!BasilRadata10[[#This Row],[1D. Barnehagetype:]]</f>
        <v>0</v>
      </c>
      <c r="L336" s="187">
        <f>[1]!BasilRadata10[[#This Row],[2A. Barnehagens eier(Private eiere må fylle ut pkt.C):]]</f>
        <v>0</v>
      </c>
      <c r="M336" s="42">
        <f>[1]!BasilRadata10[[#This Row],[8E. Oppgi antall årsverk barnehagen har pensjonsforpliktelser for:]]</f>
        <v>0</v>
      </c>
      <c r="N336" s="11">
        <f>[1]!BasilRadata10[[#This Row],[HEQ
0-2]]</f>
        <v>0</v>
      </c>
      <c r="O336" s="11">
        <f>[1]!BasilRadata10[[#This Row],[HEQ
3-6]]</f>
        <v>0</v>
      </c>
    </row>
    <row r="337" spans="1:15" x14ac:dyDescent="0.25">
      <c r="A337" s="186">
        <f>[1]!BasilRadata10[[#This Row],[År]]</f>
        <v>0</v>
      </c>
      <c r="B337" s="187">
        <f>[1]!BasilRadata10[[#This Row],[1A. Kommunenr:]]</f>
        <v>0</v>
      </c>
      <c r="C337" s="186">
        <f>[1]!BasilRadata10[[#This Row],[1A. Kommune:]]</f>
        <v>0</v>
      </c>
      <c r="D337" s="186">
        <f>[1]!BasilRadata10[[#This Row],[1A. Bydelsnummer:]]</f>
        <v>0</v>
      </c>
      <c r="E337" s="186">
        <f>[1]!BasilRadata10[[#This Row],[1A. Bydelsnavn:]]</f>
        <v>0</v>
      </c>
      <c r="F337" s="186">
        <f>[1]!BasilRadata10[[#This Row],[1A. Fylkesnummer:]]</f>
        <v>0</v>
      </c>
      <c r="G337" s="186">
        <f>[1]!BasilRadata10[[#This Row],[1A. Fylkesnavn:]]</f>
        <v>0</v>
      </c>
      <c r="H337" s="187">
        <f>[1]!BasilRadata10[[#This Row],[1B. Barnehage:]]</f>
        <v>0</v>
      </c>
      <c r="I337" s="187">
        <f>[1]!BasilRadata10[[#This Row],[1B. Organisasjonsnummer:]]</f>
        <v>0</v>
      </c>
      <c r="J337" s="187">
        <f>[1]!BasilRadata10[[#This Row],[1C. Etablert drift(årstall):]]</f>
        <v>0</v>
      </c>
      <c r="K337" s="186">
        <f>[1]!BasilRadata10[[#This Row],[1D. Barnehagetype:]]</f>
        <v>0</v>
      </c>
      <c r="L337" s="187">
        <f>[1]!BasilRadata10[[#This Row],[2A. Barnehagens eier(Private eiere må fylle ut pkt.C):]]</f>
        <v>0</v>
      </c>
      <c r="M337" s="42">
        <f>[1]!BasilRadata10[[#This Row],[8E. Oppgi antall årsverk barnehagen har pensjonsforpliktelser for:]]</f>
        <v>0</v>
      </c>
      <c r="N337" s="11">
        <f>[1]!BasilRadata10[[#This Row],[HEQ
0-2]]</f>
        <v>0</v>
      </c>
      <c r="O337" s="11">
        <f>[1]!BasilRadata10[[#This Row],[HEQ
3-6]]</f>
        <v>0</v>
      </c>
    </row>
    <row r="338" spans="1:15" x14ac:dyDescent="0.25">
      <c r="A338" s="186">
        <f>[1]!BasilRadata10[[#This Row],[År]]</f>
        <v>0</v>
      </c>
      <c r="B338" s="187">
        <f>[1]!BasilRadata10[[#This Row],[1A. Kommunenr:]]</f>
        <v>0</v>
      </c>
      <c r="C338" s="186">
        <f>[1]!BasilRadata10[[#This Row],[1A. Kommune:]]</f>
        <v>0</v>
      </c>
      <c r="D338" s="186">
        <f>[1]!BasilRadata10[[#This Row],[1A. Bydelsnummer:]]</f>
        <v>0</v>
      </c>
      <c r="E338" s="186">
        <f>[1]!BasilRadata10[[#This Row],[1A. Bydelsnavn:]]</f>
        <v>0</v>
      </c>
      <c r="F338" s="186">
        <f>[1]!BasilRadata10[[#This Row],[1A. Fylkesnummer:]]</f>
        <v>0</v>
      </c>
      <c r="G338" s="186">
        <f>[1]!BasilRadata10[[#This Row],[1A. Fylkesnavn:]]</f>
        <v>0</v>
      </c>
      <c r="H338" s="187">
        <f>[1]!BasilRadata10[[#This Row],[1B. Barnehage:]]</f>
        <v>0</v>
      </c>
      <c r="I338" s="187">
        <f>[1]!BasilRadata10[[#This Row],[1B. Organisasjonsnummer:]]</f>
        <v>0</v>
      </c>
      <c r="J338" s="187">
        <f>[1]!BasilRadata10[[#This Row],[1C. Etablert drift(årstall):]]</f>
        <v>0</v>
      </c>
      <c r="K338" s="186">
        <f>[1]!BasilRadata10[[#This Row],[1D. Barnehagetype:]]</f>
        <v>0</v>
      </c>
      <c r="L338" s="187">
        <f>[1]!BasilRadata10[[#This Row],[2A. Barnehagens eier(Private eiere må fylle ut pkt.C):]]</f>
        <v>0</v>
      </c>
      <c r="M338" s="42">
        <f>[1]!BasilRadata10[[#This Row],[8E. Oppgi antall årsverk barnehagen har pensjonsforpliktelser for:]]</f>
        <v>0</v>
      </c>
      <c r="N338" s="11">
        <f>[1]!BasilRadata10[[#This Row],[HEQ
0-2]]</f>
        <v>0</v>
      </c>
      <c r="O338" s="11">
        <f>[1]!BasilRadata10[[#This Row],[HEQ
3-6]]</f>
        <v>0</v>
      </c>
    </row>
    <row r="339" spans="1:15" x14ac:dyDescent="0.25">
      <c r="A339" s="186">
        <f>[1]!BasilRadata10[[#This Row],[År]]</f>
        <v>0</v>
      </c>
      <c r="B339" s="187">
        <f>[1]!BasilRadata10[[#This Row],[1A. Kommunenr:]]</f>
        <v>0</v>
      </c>
      <c r="C339" s="186">
        <f>[1]!BasilRadata10[[#This Row],[1A. Kommune:]]</f>
        <v>0</v>
      </c>
      <c r="D339" s="186">
        <f>[1]!BasilRadata10[[#This Row],[1A. Bydelsnummer:]]</f>
        <v>0</v>
      </c>
      <c r="E339" s="186">
        <f>[1]!BasilRadata10[[#This Row],[1A. Bydelsnavn:]]</f>
        <v>0</v>
      </c>
      <c r="F339" s="186">
        <f>[1]!BasilRadata10[[#This Row],[1A. Fylkesnummer:]]</f>
        <v>0</v>
      </c>
      <c r="G339" s="186">
        <f>[1]!BasilRadata10[[#This Row],[1A. Fylkesnavn:]]</f>
        <v>0</v>
      </c>
      <c r="H339" s="187">
        <f>[1]!BasilRadata10[[#This Row],[1B. Barnehage:]]</f>
        <v>0</v>
      </c>
      <c r="I339" s="187">
        <f>[1]!BasilRadata10[[#This Row],[1B. Organisasjonsnummer:]]</f>
        <v>0</v>
      </c>
      <c r="J339" s="187">
        <f>[1]!BasilRadata10[[#This Row],[1C. Etablert drift(årstall):]]</f>
        <v>0</v>
      </c>
      <c r="K339" s="186">
        <f>[1]!BasilRadata10[[#This Row],[1D. Barnehagetype:]]</f>
        <v>0</v>
      </c>
      <c r="L339" s="187">
        <f>[1]!BasilRadata10[[#This Row],[2A. Barnehagens eier(Private eiere må fylle ut pkt.C):]]</f>
        <v>0</v>
      </c>
      <c r="M339" s="42">
        <f>[1]!BasilRadata10[[#This Row],[8E. Oppgi antall årsverk barnehagen har pensjonsforpliktelser for:]]</f>
        <v>0</v>
      </c>
      <c r="N339" s="11">
        <f>[1]!BasilRadata10[[#This Row],[HEQ
0-2]]</f>
        <v>0</v>
      </c>
      <c r="O339" s="11">
        <f>[1]!BasilRadata10[[#This Row],[HEQ
3-6]]</f>
        <v>0</v>
      </c>
    </row>
    <row r="340" spans="1:15" x14ac:dyDescent="0.25">
      <c r="A340" s="186">
        <f>[1]!BasilRadata10[[#This Row],[År]]</f>
        <v>0</v>
      </c>
      <c r="B340" s="187">
        <f>[1]!BasilRadata10[[#This Row],[1A. Kommunenr:]]</f>
        <v>0</v>
      </c>
      <c r="C340" s="186">
        <f>[1]!BasilRadata10[[#This Row],[1A. Kommune:]]</f>
        <v>0</v>
      </c>
      <c r="D340" s="186">
        <f>[1]!BasilRadata10[[#This Row],[1A. Bydelsnummer:]]</f>
        <v>0</v>
      </c>
      <c r="E340" s="186">
        <f>[1]!BasilRadata10[[#This Row],[1A. Bydelsnavn:]]</f>
        <v>0</v>
      </c>
      <c r="F340" s="186">
        <f>[1]!BasilRadata10[[#This Row],[1A. Fylkesnummer:]]</f>
        <v>0</v>
      </c>
      <c r="G340" s="186">
        <f>[1]!BasilRadata10[[#This Row],[1A. Fylkesnavn:]]</f>
        <v>0</v>
      </c>
      <c r="H340" s="187">
        <f>[1]!BasilRadata10[[#This Row],[1B. Barnehage:]]</f>
        <v>0</v>
      </c>
      <c r="I340" s="187">
        <f>[1]!BasilRadata10[[#This Row],[1B. Organisasjonsnummer:]]</f>
        <v>0</v>
      </c>
      <c r="J340" s="187">
        <f>[1]!BasilRadata10[[#This Row],[1C. Etablert drift(årstall):]]</f>
        <v>0</v>
      </c>
      <c r="K340" s="186">
        <f>[1]!BasilRadata10[[#This Row],[1D. Barnehagetype:]]</f>
        <v>0</v>
      </c>
      <c r="L340" s="187">
        <f>[1]!BasilRadata10[[#This Row],[2A. Barnehagens eier(Private eiere må fylle ut pkt.C):]]</f>
        <v>0</v>
      </c>
      <c r="M340" s="42">
        <f>[1]!BasilRadata10[[#This Row],[8E. Oppgi antall årsverk barnehagen har pensjonsforpliktelser for:]]</f>
        <v>0</v>
      </c>
      <c r="N340" s="11">
        <f>[1]!BasilRadata10[[#This Row],[HEQ
0-2]]</f>
        <v>0</v>
      </c>
      <c r="O340" s="11">
        <f>[1]!BasilRadata10[[#This Row],[HEQ
3-6]]</f>
        <v>0</v>
      </c>
    </row>
    <row r="341" spans="1:15" x14ac:dyDescent="0.25">
      <c r="A341" s="186">
        <f>[1]!BasilRadata10[[#This Row],[År]]</f>
        <v>0</v>
      </c>
      <c r="B341" s="187">
        <f>[1]!BasilRadata10[[#This Row],[1A. Kommunenr:]]</f>
        <v>0</v>
      </c>
      <c r="C341" s="186">
        <f>[1]!BasilRadata10[[#This Row],[1A. Kommune:]]</f>
        <v>0</v>
      </c>
      <c r="D341" s="186">
        <f>[1]!BasilRadata10[[#This Row],[1A. Bydelsnummer:]]</f>
        <v>0</v>
      </c>
      <c r="E341" s="186">
        <f>[1]!BasilRadata10[[#This Row],[1A. Bydelsnavn:]]</f>
        <v>0</v>
      </c>
      <c r="F341" s="186">
        <f>[1]!BasilRadata10[[#This Row],[1A. Fylkesnummer:]]</f>
        <v>0</v>
      </c>
      <c r="G341" s="186">
        <f>[1]!BasilRadata10[[#This Row],[1A. Fylkesnavn:]]</f>
        <v>0</v>
      </c>
      <c r="H341" s="187">
        <f>[1]!BasilRadata10[[#This Row],[1B. Barnehage:]]</f>
        <v>0</v>
      </c>
      <c r="I341" s="187">
        <f>[1]!BasilRadata10[[#This Row],[1B. Organisasjonsnummer:]]</f>
        <v>0</v>
      </c>
      <c r="J341" s="187">
        <f>[1]!BasilRadata10[[#This Row],[1C. Etablert drift(årstall):]]</f>
        <v>0</v>
      </c>
      <c r="K341" s="186">
        <f>[1]!BasilRadata10[[#This Row],[1D. Barnehagetype:]]</f>
        <v>0</v>
      </c>
      <c r="L341" s="187">
        <f>[1]!BasilRadata10[[#This Row],[2A. Barnehagens eier(Private eiere må fylle ut pkt.C):]]</f>
        <v>0</v>
      </c>
      <c r="M341" s="42">
        <f>[1]!BasilRadata10[[#This Row],[8E. Oppgi antall årsverk barnehagen har pensjonsforpliktelser for:]]</f>
        <v>0</v>
      </c>
      <c r="N341" s="11">
        <f>[1]!BasilRadata10[[#This Row],[HEQ
0-2]]</f>
        <v>0</v>
      </c>
      <c r="O341" s="11">
        <f>[1]!BasilRadata10[[#This Row],[HEQ
3-6]]</f>
        <v>0</v>
      </c>
    </row>
    <row r="342" spans="1:15" x14ac:dyDescent="0.25">
      <c r="A342" s="186">
        <f>[1]!BasilRadata10[[#This Row],[År]]</f>
        <v>0</v>
      </c>
      <c r="B342" s="187">
        <f>[1]!BasilRadata10[[#This Row],[1A. Kommunenr:]]</f>
        <v>0</v>
      </c>
      <c r="C342" s="186">
        <f>[1]!BasilRadata10[[#This Row],[1A. Kommune:]]</f>
        <v>0</v>
      </c>
      <c r="D342" s="186">
        <f>[1]!BasilRadata10[[#This Row],[1A. Bydelsnummer:]]</f>
        <v>0</v>
      </c>
      <c r="E342" s="186">
        <f>[1]!BasilRadata10[[#This Row],[1A. Bydelsnavn:]]</f>
        <v>0</v>
      </c>
      <c r="F342" s="186">
        <f>[1]!BasilRadata10[[#This Row],[1A. Fylkesnummer:]]</f>
        <v>0</v>
      </c>
      <c r="G342" s="186">
        <f>[1]!BasilRadata10[[#This Row],[1A. Fylkesnavn:]]</f>
        <v>0</v>
      </c>
      <c r="H342" s="187">
        <f>[1]!BasilRadata10[[#This Row],[1B. Barnehage:]]</f>
        <v>0</v>
      </c>
      <c r="I342" s="187">
        <f>[1]!BasilRadata10[[#This Row],[1B. Organisasjonsnummer:]]</f>
        <v>0</v>
      </c>
      <c r="J342" s="187">
        <f>[1]!BasilRadata10[[#This Row],[1C. Etablert drift(årstall):]]</f>
        <v>0</v>
      </c>
      <c r="K342" s="186">
        <f>[1]!BasilRadata10[[#This Row],[1D. Barnehagetype:]]</f>
        <v>0</v>
      </c>
      <c r="L342" s="187">
        <f>[1]!BasilRadata10[[#This Row],[2A. Barnehagens eier(Private eiere må fylle ut pkt.C):]]</f>
        <v>0</v>
      </c>
      <c r="M342" s="42">
        <f>[1]!BasilRadata10[[#This Row],[8E. Oppgi antall årsverk barnehagen har pensjonsforpliktelser for:]]</f>
        <v>0</v>
      </c>
      <c r="N342" s="11">
        <f>[1]!BasilRadata10[[#This Row],[HEQ
0-2]]</f>
        <v>0</v>
      </c>
      <c r="O342" s="11">
        <f>[1]!BasilRadata10[[#This Row],[HEQ
3-6]]</f>
        <v>0</v>
      </c>
    </row>
    <row r="343" spans="1:15" x14ac:dyDescent="0.25">
      <c r="A343" s="186">
        <f>[1]!BasilRadata10[[#This Row],[År]]</f>
        <v>0</v>
      </c>
      <c r="B343" s="187">
        <f>[1]!BasilRadata10[[#This Row],[1A. Kommunenr:]]</f>
        <v>0</v>
      </c>
      <c r="C343" s="186">
        <f>[1]!BasilRadata10[[#This Row],[1A. Kommune:]]</f>
        <v>0</v>
      </c>
      <c r="D343" s="186">
        <f>[1]!BasilRadata10[[#This Row],[1A. Bydelsnummer:]]</f>
        <v>0</v>
      </c>
      <c r="E343" s="186">
        <f>[1]!BasilRadata10[[#This Row],[1A. Bydelsnavn:]]</f>
        <v>0</v>
      </c>
      <c r="F343" s="186">
        <f>[1]!BasilRadata10[[#This Row],[1A. Fylkesnummer:]]</f>
        <v>0</v>
      </c>
      <c r="G343" s="186">
        <f>[1]!BasilRadata10[[#This Row],[1A. Fylkesnavn:]]</f>
        <v>0</v>
      </c>
      <c r="H343" s="187">
        <f>[1]!BasilRadata10[[#This Row],[1B. Barnehage:]]</f>
        <v>0</v>
      </c>
      <c r="I343" s="187">
        <f>[1]!BasilRadata10[[#This Row],[1B. Organisasjonsnummer:]]</f>
        <v>0</v>
      </c>
      <c r="J343" s="187">
        <f>[1]!BasilRadata10[[#This Row],[1C. Etablert drift(årstall):]]</f>
        <v>0</v>
      </c>
      <c r="K343" s="186">
        <f>[1]!BasilRadata10[[#This Row],[1D. Barnehagetype:]]</f>
        <v>0</v>
      </c>
      <c r="L343" s="187">
        <f>[1]!BasilRadata10[[#This Row],[2A. Barnehagens eier(Private eiere må fylle ut pkt.C):]]</f>
        <v>0</v>
      </c>
      <c r="M343" s="42">
        <f>[1]!BasilRadata10[[#This Row],[8E. Oppgi antall årsverk barnehagen har pensjonsforpliktelser for:]]</f>
        <v>0</v>
      </c>
      <c r="N343" s="11">
        <f>[1]!BasilRadata10[[#This Row],[HEQ
0-2]]</f>
        <v>0</v>
      </c>
      <c r="O343" s="11">
        <f>[1]!BasilRadata10[[#This Row],[HEQ
3-6]]</f>
        <v>0</v>
      </c>
    </row>
    <row r="344" spans="1:15" x14ac:dyDescent="0.25">
      <c r="A344" s="186">
        <f>[1]!BasilRadata10[[#This Row],[År]]</f>
        <v>0</v>
      </c>
      <c r="B344" s="187">
        <f>[1]!BasilRadata10[[#This Row],[1A. Kommunenr:]]</f>
        <v>0</v>
      </c>
      <c r="C344" s="186">
        <f>[1]!BasilRadata10[[#This Row],[1A. Kommune:]]</f>
        <v>0</v>
      </c>
      <c r="D344" s="186">
        <f>[1]!BasilRadata10[[#This Row],[1A. Bydelsnummer:]]</f>
        <v>0</v>
      </c>
      <c r="E344" s="186">
        <f>[1]!BasilRadata10[[#This Row],[1A. Bydelsnavn:]]</f>
        <v>0</v>
      </c>
      <c r="F344" s="186">
        <f>[1]!BasilRadata10[[#This Row],[1A. Fylkesnummer:]]</f>
        <v>0</v>
      </c>
      <c r="G344" s="186">
        <f>[1]!BasilRadata10[[#This Row],[1A. Fylkesnavn:]]</f>
        <v>0</v>
      </c>
      <c r="H344" s="187">
        <f>[1]!BasilRadata10[[#This Row],[1B. Barnehage:]]</f>
        <v>0</v>
      </c>
      <c r="I344" s="187">
        <f>[1]!BasilRadata10[[#This Row],[1B. Organisasjonsnummer:]]</f>
        <v>0</v>
      </c>
      <c r="J344" s="187">
        <f>[1]!BasilRadata10[[#This Row],[1C. Etablert drift(årstall):]]</f>
        <v>0</v>
      </c>
      <c r="K344" s="186">
        <f>[1]!BasilRadata10[[#This Row],[1D. Barnehagetype:]]</f>
        <v>0</v>
      </c>
      <c r="L344" s="187">
        <f>[1]!BasilRadata10[[#This Row],[2A. Barnehagens eier(Private eiere må fylle ut pkt.C):]]</f>
        <v>0</v>
      </c>
      <c r="M344" s="42">
        <f>[1]!BasilRadata10[[#This Row],[8E. Oppgi antall årsverk barnehagen har pensjonsforpliktelser for:]]</f>
        <v>0</v>
      </c>
      <c r="N344" s="11">
        <f>[1]!BasilRadata10[[#This Row],[HEQ
0-2]]</f>
        <v>0</v>
      </c>
      <c r="O344" s="11">
        <f>[1]!BasilRadata10[[#This Row],[HEQ
3-6]]</f>
        <v>0</v>
      </c>
    </row>
    <row r="345" spans="1:15" x14ac:dyDescent="0.25">
      <c r="A345" s="186">
        <f>[1]!BasilRadata10[[#This Row],[År]]</f>
        <v>0</v>
      </c>
      <c r="B345" s="187">
        <f>[1]!BasilRadata10[[#This Row],[1A. Kommunenr:]]</f>
        <v>0</v>
      </c>
      <c r="C345" s="186">
        <f>[1]!BasilRadata10[[#This Row],[1A. Kommune:]]</f>
        <v>0</v>
      </c>
      <c r="D345" s="186">
        <f>[1]!BasilRadata10[[#This Row],[1A. Bydelsnummer:]]</f>
        <v>0</v>
      </c>
      <c r="E345" s="186">
        <f>[1]!BasilRadata10[[#This Row],[1A. Bydelsnavn:]]</f>
        <v>0</v>
      </c>
      <c r="F345" s="186">
        <f>[1]!BasilRadata10[[#This Row],[1A. Fylkesnummer:]]</f>
        <v>0</v>
      </c>
      <c r="G345" s="186">
        <f>[1]!BasilRadata10[[#This Row],[1A. Fylkesnavn:]]</f>
        <v>0</v>
      </c>
      <c r="H345" s="187">
        <f>[1]!BasilRadata10[[#This Row],[1B. Barnehage:]]</f>
        <v>0</v>
      </c>
      <c r="I345" s="187">
        <f>[1]!BasilRadata10[[#This Row],[1B. Organisasjonsnummer:]]</f>
        <v>0</v>
      </c>
      <c r="J345" s="187">
        <f>[1]!BasilRadata10[[#This Row],[1C. Etablert drift(årstall):]]</f>
        <v>0</v>
      </c>
      <c r="K345" s="186">
        <f>[1]!BasilRadata10[[#This Row],[1D. Barnehagetype:]]</f>
        <v>0</v>
      </c>
      <c r="L345" s="187">
        <f>[1]!BasilRadata10[[#This Row],[2A. Barnehagens eier(Private eiere må fylle ut pkt.C):]]</f>
        <v>0</v>
      </c>
      <c r="M345" s="42">
        <f>[1]!BasilRadata10[[#This Row],[8E. Oppgi antall årsverk barnehagen har pensjonsforpliktelser for:]]</f>
        <v>0</v>
      </c>
      <c r="N345" s="11">
        <f>[1]!BasilRadata10[[#This Row],[HEQ
0-2]]</f>
        <v>0</v>
      </c>
      <c r="O345" s="11">
        <f>[1]!BasilRadata10[[#This Row],[HEQ
3-6]]</f>
        <v>0</v>
      </c>
    </row>
    <row r="346" spans="1:15" x14ac:dyDescent="0.25">
      <c r="A346" s="186">
        <f>[1]!BasilRadata10[[#This Row],[År]]</f>
        <v>0</v>
      </c>
      <c r="B346" s="187">
        <f>[1]!BasilRadata10[[#This Row],[1A. Kommunenr:]]</f>
        <v>0</v>
      </c>
      <c r="C346" s="186">
        <f>[1]!BasilRadata10[[#This Row],[1A. Kommune:]]</f>
        <v>0</v>
      </c>
      <c r="D346" s="186">
        <f>[1]!BasilRadata10[[#This Row],[1A. Bydelsnummer:]]</f>
        <v>0</v>
      </c>
      <c r="E346" s="186">
        <f>[1]!BasilRadata10[[#This Row],[1A. Bydelsnavn:]]</f>
        <v>0</v>
      </c>
      <c r="F346" s="186">
        <f>[1]!BasilRadata10[[#This Row],[1A. Fylkesnummer:]]</f>
        <v>0</v>
      </c>
      <c r="G346" s="186">
        <f>[1]!BasilRadata10[[#This Row],[1A. Fylkesnavn:]]</f>
        <v>0</v>
      </c>
      <c r="H346" s="187">
        <f>[1]!BasilRadata10[[#This Row],[1B. Barnehage:]]</f>
        <v>0</v>
      </c>
      <c r="I346" s="187">
        <f>[1]!BasilRadata10[[#This Row],[1B. Organisasjonsnummer:]]</f>
        <v>0</v>
      </c>
      <c r="J346" s="187">
        <f>[1]!BasilRadata10[[#This Row],[1C. Etablert drift(årstall):]]</f>
        <v>0</v>
      </c>
      <c r="K346" s="186">
        <f>[1]!BasilRadata10[[#This Row],[1D. Barnehagetype:]]</f>
        <v>0</v>
      </c>
      <c r="L346" s="187">
        <f>[1]!BasilRadata10[[#This Row],[2A. Barnehagens eier(Private eiere må fylle ut pkt.C):]]</f>
        <v>0</v>
      </c>
      <c r="M346" s="42">
        <f>[1]!BasilRadata10[[#This Row],[8E. Oppgi antall årsverk barnehagen har pensjonsforpliktelser for:]]</f>
        <v>0</v>
      </c>
      <c r="N346" s="11">
        <f>[1]!BasilRadata10[[#This Row],[HEQ
0-2]]</f>
        <v>0</v>
      </c>
      <c r="O346" s="11">
        <f>[1]!BasilRadata10[[#This Row],[HEQ
3-6]]</f>
        <v>0</v>
      </c>
    </row>
    <row r="347" spans="1:15" x14ac:dyDescent="0.25">
      <c r="A347" s="186">
        <f>[1]!BasilRadata10[[#This Row],[År]]</f>
        <v>0</v>
      </c>
      <c r="B347" s="187">
        <f>[1]!BasilRadata10[[#This Row],[1A. Kommunenr:]]</f>
        <v>0</v>
      </c>
      <c r="C347" s="186">
        <f>[1]!BasilRadata10[[#This Row],[1A. Kommune:]]</f>
        <v>0</v>
      </c>
      <c r="D347" s="186">
        <f>[1]!BasilRadata10[[#This Row],[1A. Bydelsnummer:]]</f>
        <v>0</v>
      </c>
      <c r="E347" s="186">
        <f>[1]!BasilRadata10[[#This Row],[1A. Bydelsnavn:]]</f>
        <v>0</v>
      </c>
      <c r="F347" s="186">
        <f>[1]!BasilRadata10[[#This Row],[1A. Fylkesnummer:]]</f>
        <v>0</v>
      </c>
      <c r="G347" s="186">
        <f>[1]!BasilRadata10[[#This Row],[1A. Fylkesnavn:]]</f>
        <v>0</v>
      </c>
      <c r="H347" s="187">
        <f>[1]!BasilRadata10[[#This Row],[1B. Barnehage:]]</f>
        <v>0</v>
      </c>
      <c r="I347" s="187">
        <f>[1]!BasilRadata10[[#This Row],[1B. Organisasjonsnummer:]]</f>
        <v>0</v>
      </c>
      <c r="J347" s="187">
        <f>[1]!BasilRadata10[[#This Row],[1C. Etablert drift(årstall):]]</f>
        <v>0</v>
      </c>
      <c r="K347" s="186">
        <f>[1]!BasilRadata10[[#This Row],[1D. Barnehagetype:]]</f>
        <v>0</v>
      </c>
      <c r="L347" s="187">
        <f>[1]!BasilRadata10[[#This Row],[2A. Barnehagens eier(Private eiere må fylle ut pkt.C):]]</f>
        <v>0</v>
      </c>
      <c r="M347" s="42">
        <f>[1]!BasilRadata10[[#This Row],[8E. Oppgi antall årsverk barnehagen har pensjonsforpliktelser for:]]</f>
        <v>0</v>
      </c>
      <c r="N347" s="11">
        <f>[1]!BasilRadata10[[#This Row],[HEQ
0-2]]</f>
        <v>0</v>
      </c>
      <c r="O347" s="11">
        <f>[1]!BasilRadata10[[#This Row],[HEQ
3-6]]</f>
        <v>0</v>
      </c>
    </row>
    <row r="348" spans="1:15" x14ac:dyDescent="0.25">
      <c r="A348" s="186">
        <f>[1]!BasilRadata10[[#This Row],[År]]</f>
        <v>0</v>
      </c>
      <c r="B348" s="187">
        <f>[1]!BasilRadata10[[#This Row],[1A. Kommunenr:]]</f>
        <v>0</v>
      </c>
      <c r="C348" s="186">
        <f>[1]!BasilRadata10[[#This Row],[1A. Kommune:]]</f>
        <v>0</v>
      </c>
      <c r="D348" s="186">
        <f>[1]!BasilRadata10[[#This Row],[1A. Bydelsnummer:]]</f>
        <v>0</v>
      </c>
      <c r="E348" s="186">
        <f>[1]!BasilRadata10[[#This Row],[1A. Bydelsnavn:]]</f>
        <v>0</v>
      </c>
      <c r="F348" s="186">
        <f>[1]!BasilRadata10[[#This Row],[1A. Fylkesnummer:]]</f>
        <v>0</v>
      </c>
      <c r="G348" s="186">
        <f>[1]!BasilRadata10[[#This Row],[1A. Fylkesnavn:]]</f>
        <v>0</v>
      </c>
      <c r="H348" s="187">
        <f>[1]!BasilRadata10[[#This Row],[1B. Barnehage:]]</f>
        <v>0</v>
      </c>
      <c r="I348" s="187">
        <f>[1]!BasilRadata10[[#This Row],[1B. Organisasjonsnummer:]]</f>
        <v>0</v>
      </c>
      <c r="J348" s="187">
        <f>[1]!BasilRadata10[[#This Row],[1C. Etablert drift(årstall):]]</f>
        <v>0</v>
      </c>
      <c r="K348" s="186">
        <f>[1]!BasilRadata10[[#This Row],[1D. Barnehagetype:]]</f>
        <v>0</v>
      </c>
      <c r="L348" s="187">
        <f>[1]!BasilRadata10[[#This Row],[2A. Barnehagens eier(Private eiere må fylle ut pkt.C):]]</f>
        <v>0</v>
      </c>
      <c r="M348" s="42">
        <f>[1]!BasilRadata10[[#This Row],[8E. Oppgi antall årsverk barnehagen har pensjonsforpliktelser for:]]</f>
        <v>0</v>
      </c>
      <c r="N348" s="11">
        <f>[1]!BasilRadata10[[#This Row],[HEQ
0-2]]</f>
        <v>0</v>
      </c>
      <c r="O348" s="11">
        <f>[1]!BasilRadata10[[#This Row],[HEQ
3-6]]</f>
        <v>0</v>
      </c>
    </row>
    <row r="349" spans="1:15" x14ac:dyDescent="0.25">
      <c r="A349" s="186">
        <f>[1]!BasilRadata10[[#This Row],[År]]</f>
        <v>0</v>
      </c>
      <c r="B349" s="187">
        <f>[1]!BasilRadata10[[#This Row],[1A. Kommunenr:]]</f>
        <v>0</v>
      </c>
      <c r="C349" s="186">
        <f>[1]!BasilRadata10[[#This Row],[1A. Kommune:]]</f>
        <v>0</v>
      </c>
      <c r="D349" s="186">
        <f>[1]!BasilRadata10[[#This Row],[1A. Bydelsnummer:]]</f>
        <v>0</v>
      </c>
      <c r="E349" s="186">
        <f>[1]!BasilRadata10[[#This Row],[1A. Bydelsnavn:]]</f>
        <v>0</v>
      </c>
      <c r="F349" s="186">
        <f>[1]!BasilRadata10[[#This Row],[1A. Fylkesnummer:]]</f>
        <v>0</v>
      </c>
      <c r="G349" s="186">
        <f>[1]!BasilRadata10[[#This Row],[1A. Fylkesnavn:]]</f>
        <v>0</v>
      </c>
      <c r="H349" s="187">
        <f>[1]!BasilRadata10[[#This Row],[1B. Barnehage:]]</f>
        <v>0</v>
      </c>
      <c r="I349" s="187">
        <f>[1]!BasilRadata10[[#This Row],[1B. Organisasjonsnummer:]]</f>
        <v>0</v>
      </c>
      <c r="J349" s="187">
        <f>[1]!BasilRadata10[[#This Row],[1C. Etablert drift(årstall):]]</f>
        <v>0</v>
      </c>
      <c r="K349" s="186">
        <f>[1]!BasilRadata10[[#This Row],[1D. Barnehagetype:]]</f>
        <v>0</v>
      </c>
      <c r="L349" s="187">
        <f>[1]!BasilRadata10[[#This Row],[2A. Barnehagens eier(Private eiere må fylle ut pkt.C):]]</f>
        <v>0</v>
      </c>
      <c r="M349" s="42">
        <f>[1]!BasilRadata10[[#This Row],[8E. Oppgi antall årsverk barnehagen har pensjonsforpliktelser for:]]</f>
        <v>0</v>
      </c>
      <c r="N349" s="11">
        <f>[1]!BasilRadata10[[#This Row],[HEQ
0-2]]</f>
        <v>0</v>
      </c>
      <c r="O349" s="11">
        <f>[1]!BasilRadata10[[#This Row],[HEQ
3-6]]</f>
        <v>0</v>
      </c>
    </row>
    <row r="350" spans="1:15" x14ac:dyDescent="0.25">
      <c r="A350" s="186">
        <f>[1]!BasilRadata10[[#This Row],[År]]</f>
        <v>0</v>
      </c>
      <c r="B350" s="187">
        <f>[1]!BasilRadata10[[#This Row],[1A. Kommunenr:]]</f>
        <v>0</v>
      </c>
      <c r="C350" s="186">
        <f>[1]!BasilRadata10[[#This Row],[1A. Kommune:]]</f>
        <v>0</v>
      </c>
      <c r="D350" s="186">
        <f>[1]!BasilRadata10[[#This Row],[1A. Bydelsnummer:]]</f>
        <v>0</v>
      </c>
      <c r="E350" s="186">
        <f>[1]!BasilRadata10[[#This Row],[1A. Bydelsnavn:]]</f>
        <v>0</v>
      </c>
      <c r="F350" s="186">
        <f>[1]!BasilRadata10[[#This Row],[1A. Fylkesnummer:]]</f>
        <v>0</v>
      </c>
      <c r="G350" s="186">
        <f>[1]!BasilRadata10[[#This Row],[1A. Fylkesnavn:]]</f>
        <v>0</v>
      </c>
      <c r="H350" s="187">
        <f>[1]!BasilRadata10[[#This Row],[1B. Barnehage:]]</f>
        <v>0</v>
      </c>
      <c r="I350" s="187">
        <f>[1]!BasilRadata10[[#This Row],[1B. Organisasjonsnummer:]]</f>
        <v>0</v>
      </c>
      <c r="J350" s="187">
        <f>[1]!BasilRadata10[[#This Row],[1C. Etablert drift(årstall):]]</f>
        <v>0</v>
      </c>
      <c r="K350" s="186">
        <f>[1]!BasilRadata10[[#This Row],[1D. Barnehagetype:]]</f>
        <v>0</v>
      </c>
      <c r="L350" s="187">
        <f>[1]!BasilRadata10[[#This Row],[2A. Barnehagens eier(Private eiere må fylle ut pkt.C):]]</f>
        <v>0</v>
      </c>
      <c r="M350" s="42">
        <f>[1]!BasilRadata10[[#This Row],[8E. Oppgi antall årsverk barnehagen har pensjonsforpliktelser for:]]</f>
        <v>0</v>
      </c>
      <c r="N350" s="11">
        <f>[1]!BasilRadata10[[#This Row],[HEQ
0-2]]</f>
        <v>0</v>
      </c>
      <c r="O350" s="11">
        <f>[1]!BasilRadata10[[#This Row],[HEQ
3-6]]</f>
        <v>0</v>
      </c>
    </row>
    <row r="351" spans="1:15" x14ac:dyDescent="0.25">
      <c r="A351" s="186">
        <f>[1]!BasilRadata10[[#This Row],[År]]</f>
        <v>0</v>
      </c>
      <c r="B351" s="187">
        <f>[1]!BasilRadata10[[#This Row],[1A. Kommunenr:]]</f>
        <v>0</v>
      </c>
      <c r="C351" s="186">
        <f>[1]!BasilRadata10[[#This Row],[1A. Kommune:]]</f>
        <v>0</v>
      </c>
      <c r="D351" s="186">
        <f>[1]!BasilRadata10[[#This Row],[1A. Bydelsnummer:]]</f>
        <v>0</v>
      </c>
      <c r="E351" s="186">
        <f>[1]!BasilRadata10[[#This Row],[1A. Bydelsnavn:]]</f>
        <v>0</v>
      </c>
      <c r="F351" s="186">
        <f>[1]!BasilRadata10[[#This Row],[1A. Fylkesnummer:]]</f>
        <v>0</v>
      </c>
      <c r="G351" s="186">
        <f>[1]!BasilRadata10[[#This Row],[1A. Fylkesnavn:]]</f>
        <v>0</v>
      </c>
      <c r="H351" s="187">
        <f>[1]!BasilRadata10[[#This Row],[1B. Barnehage:]]</f>
        <v>0</v>
      </c>
      <c r="I351" s="187">
        <f>[1]!BasilRadata10[[#This Row],[1B. Organisasjonsnummer:]]</f>
        <v>0</v>
      </c>
      <c r="J351" s="187">
        <f>[1]!BasilRadata10[[#This Row],[1C. Etablert drift(årstall):]]</f>
        <v>0</v>
      </c>
      <c r="K351" s="186">
        <f>[1]!BasilRadata10[[#This Row],[1D. Barnehagetype:]]</f>
        <v>0</v>
      </c>
      <c r="L351" s="187">
        <f>[1]!BasilRadata10[[#This Row],[2A. Barnehagens eier(Private eiere må fylle ut pkt.C):]]</f>
        <v>0</v>
      </c>
      <c r="M351" s="42">
        <f>[1]!BasilRadata10[[#This Row],[8E. Oppgi antall årsverk barnehagen har pensjonsforpliktelser for:]]</f>
        <v>0</v>
      </c>
      <c r="N351" s="11">
        <f>[1]!BasilRadata10[[#This Row],[HEQ
0-2]]</f>
        <v>0</v>
      </c>
      <c r="O351" s="11">
        <f>[1]!BasilRadata10[[#This Row],[HEQ
3-6]]</f>
        <v>0</v>
      </c>
    </row>
    <row r="352" spans="1:15" x14ac:dyDescent="0.25">
      <c r="A352" s="186">
        <f>[1]!BasilRadata10[[#This Row],[År]]</f>
        <v>0</v>
      </c>
      <c r="B352" s="187">
        <f>[1]!BasilRadata10[[#This Row],[1A. Kommunenr:]]</f>
        <v>0</v>
      </c>
      <c r="C352" s="186">
        <f>[1]!BasilRadata10[[#This Row],[1A. Kommune:]]</f>
        <v>0</v>
      </c>
      <c r="D352" s="186">
        <f>[1]!BasilRadata10[[#This Row],[1A. Bydelsnummer:]]</f>
        <v>0</v>
      </c>
      <c r="E352" s="186">
        <f>[1]!BasilRadata10[[#This Row],[1A. Bydelsnavn:]]</f>
        <v>0</v>
      </c>
      <c r="F352" s="186">
        <f>[1]!BasilRadata10[[#This Row],[1A. Fylkesnummer:]]</f>
        <v>0</v>
      </c>
      <c r="G352" s="186">
        <f>[1]!BasilRadata10[[#This Row],[1A. Fylkesnavn:]]</f>
        <v>0</v>
      </c>
      <c r="H352" s="187">
        <f>[1]!BasilRadata10[[#This Row],[1B. Barnehage:]]</f>
        <v>0</v>
      </c>
      <c r="I352" s="187">
        <f>[1]!BasilRadata10[[#This Row],[1B. Organisasjonsnummer:]]</f>
        <v>0</v>
      </c>
      <c r="J352" s="187">
        <f>[1]!BasilRadata10[[#This Row],[1C. Etablert drift(årstall):]]</f>
        <v>0</v>
      </c>
      <c r="K352" s="186">
        <f>[1]!BasilRadata10[[#This Row],[1D. Barnehagetype:]]</f>
        <v>0</v>
      </c>
      <c r="L352" s="187">
        <f>[1]!BasilRadata10[[#This Row],[2A. Barnehagens eier(Private eiere må fylle ut pkt.C):]]</f>
        <v>0</v>
      </c>
      <c r="M352" s="42">
        <f>[1]!BasilRadata10[[#This Row],[8E. Oppgi antall årsverk barnehagen har pensjonsforpliktelser for:]]</f>
        <v>0</v>
      </c>
      <c r="N352" s="11">
        <f>[1]!BasilRadata10[[#This Row],[HEQ
0-2]]</f>
        <v>0</v>
      </c>
      <c r="O352" s="11">
        <f>[1]!BasilRadata10[[#This Row],[HEQ
3-6]]</f>
        <v>0</v>
      </c>
    </row>
    <row r="353" spans="1:15" x14ac:dyDescent="0.25">
      <c r="A353" s="186">
        <f>[1]!BasilRadata10[[#This Row],[År]]</f>
        <v>0</v>
      </c>
      <c r="B353" s="187">
        <f>[1]!BasilRadata10[[#This Row],[1A. Kommunenr:]]</f>
        <v>0</v>
      </c>
      <c r="C353" s="186">
        <f>[1]!BasilRadata10[[#This Row],[1A. Kommune:]]</f>
        <v>0</v>
      </c>
      <c r="D353" s="186">
        <f>[1]!BasilRadata10[[#This Row],[1A. Bydelsnummer:]]</f>
        <v>0</v>
      </c>
      <c r="E353" s="186">
        <f>[1]!BasilRadata10[[#This Row],[1A. Bydelsnavn:]]</f>
        <v>0</v>
      </c>
      <c r="F353" s="186">
        <f>[1]!BasilRadata10[[#This Row],[1A. Fylkesnummer:]]</f>
        <v>0</v>
      </c>
      <c r="G353" s="186">
        <f>[1]!BasilRadata10[[#This Row],[1A. Fylkesnavn:]]</f>
        <v>0</v>
      </c>
      <c r="H353" s="187">
        <f>[1]!BasilRadata10[[#This Row],[1B. Barnehage:]]</f>
        <v>0</v>
      </c>
      <c r="I353" s="187">
        <f>[1]!BasilRadata10[[#This Row],[1B. Organisasjonsnummer:]]</f>
        <v>0</v>
      </c>
      <c r="J353" s="187">
        <f>[1]!BasilRadata10[[#This Row],[1C. Etablert drift(årstall):]]</f>
        <v>0</v>
      </c>
      <c r="K353" s="186">
        <f>[1]!BasilRadata10[[#This Row],[1D. Barnehagetype:]]</f>
        <v>0</v>
      </c>
      <c r="L353" s="187">
        <f>[1]!BasilRadata10[[#This Row],[2A. Barnehagens eier(Private eiere må fylle ut pkt.C):]]</f>
        <v>0</v>
      </c>
      <c r="M353" s="42">
        <f>[1]!BasilRadata10[[#This Row],[8E. Oppgi antall årsverk barnehagen har pensjonsforpliktelser for:]]</f>
        <v>0</v>
      </c>
      <c r="N353" s="11">
        <f>[1]!BasilRadata10[[#This Row],[HEQ
0-2]]</f>
        <v>0</v>
      </c>
      <c r="O353" s="11">
        <f>[1]!BasilRadata10[[#This Row],[HEQ
3-6]]</f>
        <v>0</v>
      </c>
    </row>
    <row r="354" spans="1:15" x14ac:dyDescent="0.25">
      <c r="A354" s="186">
        <f>[1]!BasilRadata10[[#This Row],[År]]</f>
        <v>0</v>
      </c>
      <c r="B354" s="187">
        <f>[1]!BasilRadata10[[#This Row],[1A. Kommunenr:]]</f>
        <v>0</v>
      </c>
      <c r="C354" s="186">
        <f>[1]!BasilRadata10[[#This Row],[1A. Kommune:]]</f>
        <v>0</v>
      </c>
      <c r="D354" s="186">
        <f>[1]!BasilRadata10[[#This Row],[1A. Bydelsnummer:]]</f>
        <v>0</v>
      </c>
      <c r="E354" s="186">
        <f>[1]!BasilRadata10[[#This Row],[1A. Bydelsnavn:]]</f>
        <v>0</v>
      </c>
      <c r="F354" s="186">
        <f>[1]!BasilRadata10[[#This Row],[1A. Fylkesnummer:]]</f>
        <v>0</v>
      </c>
      <c r="G354" s="186">
        <f>[1]!BasilRadata10[[#This Row],[1A. Fylkesnavn:]]</f>
        <v>0</v>
      </c>
      <c r="H354" s="187">
        <f>[1]!BasilRadata10[[#This Row],[1B. Barnehage:]]</f>
        <v>0</v>
      </c>
      <c r="I354" s="187">
        <f>[1]!BasilRadata10[[#This Row],[1B. Organisasjonsnummer:]]</f>
        <v>0</v>
      </c>
      <c r="J354" s="187">
        <f>[1]!BasilRadata10[[#This Row],[1C. Etablert drift(årstall):]]</f>
        <v>0</v>
      </c>
      <c r="K354" s="186">
        <f>[1]!BasilRadata10[[#This Row],[1D. Barnehagetype:]]</f>
        <v>0</v>
      </c>
      <c r="L354" s="187">
        <f>[1]!BasilRadata10[[#This Row],[2A. Barnehagens eier(Private eiere må fylle ut pkt.C):]]</f>
        <v>0</v>
      </c>
      <c r="M354" s="42">
        <f>[1]!BasilRadata10[[#This Row],[8E. Oppgi antall årsverk barnehagen har pensjonsforpliktelser for:]]</f>
        <v>0</v>
      </c>
      <c r="N354" s="11">
        <f>[1]!BasilRadata10[[#This Row],[HEQ
0-2]]</f>
        <v>0</v>
      </c>
      <c r="O354" s="11">
        <f>[1]!BasilRadata10[[#This Row],[HEQ
3-6]]</f>
        <v>0</v>
      </c>
    </row>
    <row r="355" spans="1:15" x14ac:dyDescent="0.25">
      <c r="A355" s="186">
        <f>[1]!BasilRadata10[[#This Row],[År]]</f>
        <v>0</v>
      </c>
      <c r="B355" s="187">
        <f>[1]!BasilRadata10[[#This Row],[1A. Kommunenr:]]</f>
        <v>0</v>
      </c>
      <c r="C355" s="186">
        <f>[1]!BasilRadata10[[#This Row],[1A. Kommune:]]</f>
        <v>0</v>
      </c>
      <c r="D355" s="186">
        <f>[1]!BasilRadata10[[#This Row],[1A. Bydelsnummer:]]</f>
        <v>0</v>
      </c>
      <c r="E355" s="186">
        <f>[1]!BasilRadata10[[#This Row],[1A. Bydelsnavn:]]</f>
        <v>0</v>
      </c>
      <c r="F355" s="186">
        <f>[1]!BasilRadata10[[#This Row],[1A. Fylkesnummer:]]</f>
        <v>0</v>
      </c>
      <c r="G355" s="186">
        <f>[1]!BasilRadata10[[#This Row],[1A. Fylkesnavn:]]</f>
        <v>0</v>
      </c>
      <c r="H355" s="187">
        <f>[1]!BasilRadata10[[#This Row],[1B. Barnehage:]]</f>
        <v>0</v>
      </c>
      <c r="I355" s="187">
        <f>[1]!BasilRadata10[[#This Row],[1B. Organisasjonsnummer:]]</f>
        <v>0</v>
      </c>
      <c r="J355" s="187">
        <f>[1]!BasilRadata10[[#This Row],[1C. Etablert drift(årstall):]]</f>
        <v>0</v>
      </c>
      <c r="K355" s="186">
        <f>[1]!BasilRadata10[[#This Row],[1D. Barnehagetype:]]</f>
        <v>0</v>
      </c>
      <c r="L355" s="187">
        <f>[1]!BasilRadata10[[#This Row],[2A. Barnehagens eier(Private eiere må fylle ut pkt.C):]]</f>
        <v>0</v>
      </c>
      <c r="M355" s="42">
        <f>[1]!BasilRadata10[[#This Row],[8E. Oppgi antall årsverk barnehagen har pensjonsforpliktelser for:]]</f>
        <v>0</v>
      </c>
      <c r="N355" s="11">
        <f>[1]!BasilRadata10[[#This Row],[HEQ
0-2]]</f>
        <v>0</v>
      </c>
      <c r="O355" s="11">
        <f>[1]!BasilRadata10[[#This Row],[HEQ
3-6]]</f>
        <v>0</v>
      </c>
    </row>
    <row r="356" spans="1:15" x14ac:dyDescent="0.25">
      <c r="A356" s="186">
        <f>[1]!BasilRadata10[[#This Row],[År]]</f>
        <v>0</v>
      </c>
      <c r="B356" s="187">
        <f>[1]!BasilRadata10[[#This Row],[1A. Kommunenr:]]</f>
        <v>0</v>
      </c>
      <c r="C356" s="186">
        <f>[1]!BasilRadata10[[#This Row],[1A. Kommune:]]</f>
        <v>0</v>
      </c>
      <c r="D356" s="186">
        <f>[1]!BasilRadata10[[#This Row],[1A. Bydelsnummer:]]</f>
        <v>0</v>
      </c>
      <c r="E356" s="186">
        <f>[1]!BasilRadata10[[#This Row],[1A. Bydelsnavn:]]</f>
        <v>0</v>
      </c>
      <c r="F356" s="186">
        <f>[1]!BasilRadata10[[#This Row],[1A. Fylkesnummer:]]</f>
        <v>0</v>
      </c>
      <c r="G356" s="186">
        <f>[1]!BasilRadata10[[#This Row],[1A. Fylkesnavn:]]</f>
        <v>0</v>
      </c>
      <c r="H356" s="187">
        <f>[1]!BasilRadata10[[#This Row],[1B. Barnehage:]]</f>
        <v>0</v>
      </c>
      <c r="I356" s="187">
        <f>[1]!BasilRadata10[[#This Row],[1B. Organisasjonsnummer:]]</f>
        <v>0</v>
      </c>
      <c r="J356" s="187">
        <f>[1]!BasilRadata10[[#This Row],[1C. Etablert drift(årstall):]]</f>
        <v>0</v>
      </c>
      <c r="K356" s="186">
        <f>[1]!BasilRadata10[[#This Row],[1D. Barnehagetype:]]</f>
        <v>0</v>
      </c>
      <c r="L356" s="187">
        <f>[1]!BasilRadata10[[#This Row],[2A. Barnehagens eier(Private eiere må fylle ut pkt.C):]]</f>
        <v>0</v>
      </c>
      <c r="M356" s="42">
        <f>[1]!BasilRadata10[[#This Row],[8E. Oppgi antall årsverk barnehagen har pensjonsforpliktelser for:]]</f>
        <v>0</v>
      </c>
      <c r="N356" s="11">
        <f>[1]!BasilRadata10[[#This Row],[HEQ
0-2]]</f>
        <v>0</v>
      </c>
      <c r="O356" s="11">
        <f>[1]!BasilRadata10[[#This Row],[HEQ
3-6]]</f>
        <v>0</v>
      </c>
    </row>
    <row r="357" spans="1:15" x14ac:dyDescent="0.25">
      <c r="A357" s="186">
        <f>[1]!BasilRadata10[[#This Row],[År]]</f>
        <v>0</v>
      </c>
      <c r="B357" s="187">
        <f>[1]!BasilRadata10[[#This Row],[1A. Kommunenr:]]</f>
        <v>0</v>
      </c>
      <c r="C357" s="186">
        <f>[1]!BasilRadata10[[#This Row],[1A. Kommune:]]</f>
        <v>0</v>
      </c>
      <c r="D357" s="186">
        <f>[1]!BasilRadata10[[#This Row],[1A. Bydelsnummer:]]</f>
        <v>0</v>
      </c>
      <c r="E357" s="186">
        <f>[1]!BasilRadata10[[#This Row],[1A. Bydelsnavn:]]</f>
        <v>0</v>
      </c>
      <c r="F357" s="186">
        <f>[1]!BasilRadata10[[#This Row],[1A. Fylkesnummer:]]</f>
        <v>0</v>
      </c>
      <c r="G357" s="186">
        <f>[1]!BasilRadata10[[#This Row],[1A. Fylkesnavn:]]</f>
        <v>0</v>
      </c>
      <c r="H357" s="187">
        <f>[1]!BasilRadata10[[#This Row],[1B. Barnehage:]]</f>
        <v>0</v>
      </c>
      <c r="I357" s="187">
        <f>[1]!BasilRadata10[[#This Row],[1B. Organisasjonsnummer:]]</f>
        <v>0</v>
      </c>
      <c r="J357" s="187">
        <f>[1]!BasilRadata10[[#This Row],[1C. Etablert drift(årstall):]]</f>
        <v>0</v>
      </c>
      <c r="K357" s="186">
        <f>[1]!BasilRadata10[[#This Row],[1D. Barnehagetype:]]</f>
        <v>0</v>
      </c>
      <c r="L357" s="187">
        <f>[1]!BasilRadata10[[#This Row],[2A. Barnehagens eier(Private eiere må fylle ut pkt.C):]]</f>
        <v>0</v>
      </c>
      <c r="M357" s="42">
        <f>[1]!BasilRadata10[[#This Row],[8E. Oppgi antall årsverk barnehagen har pensjonsforpliktelser for:]]</f>
        <v>0</v>
      </c>
      <c r="N357" s="11">
        <f>[1]!BasilRadata10[[#This Row],[HEQ
0-2]]</f>
        <v>0</v>
      </c>
      <c r="O357" s="11">
        <f>[1]!BasilRadata10[[#This Row],[HEQ
3-6]]</f>
        <v>0</v>
      </c>
    </row>
    <row r="358" spans="1:15" x14ac:dyDescent="0.25">
      <c r="A358" s="186">
        <f>[1]!BasilRadata10[[#This Row],[År]]</f>
        <v>0</v>
      </c>
      <c r="B358" s="187">
        <f>[1]!BasilRadata10[[#This Row],[1A. Kommunenr:]]</f>
        <v>0</v>
      </c>
      <c r="C358" s="186">
        <f>[1]!BasilRadata10[[#This Row],[1A. Kommune:]]</f>
        <v>0</v>
      </c>
      <c r="D358" s="186">
        <f>[1]!BasilRadata10[[#This Row],[1A. Bydelsnummer:]]</f>
        <v>0</v>
      </c>
      <c r="E358" s="186">
        <f>[1]!BasilRadata10[[#This Row],[1A. Bydelsnavn:]]</f>
        <v>0</v>
      </c>
      <c r="F358" s="186">
        <f>[1]!BasilRadata10[[#This Row],[1A. Fylkesnummer:]]</f>
        <v>0</v>
      </c>
      <c r="G358" s="186">
        <f>[1]!BasilRadata10[[#This Row],[1A. Fylkesnavn:]]</f>
        <v>0</v>
      </c>
      <c r="H358" s="187">
        <f>[1]!BasilRadata10[[#This Row],[1B. Barnehage:]]</f>
        <v>0</v>
      </c>
      <c r="I358" s="187">
        <f>[1]!BasilRadata10[[#This Row],[1B. Organisasjonsnummer:]]</f>
        <v>0</v>
      </c>
      <c r="J358" s="187">
        <f>[1]!BasilRadata10[[#This Row],[1C. Etablert drift(årstall):]]</f>
        <v>0</v>
      </c>
      <c r="K358" s="186">
        <f>[1]!BasilRadata10[[#This Row],[1D. Barnehagetype:]]</f>
        <v>0</v>
      </c>
      <c r="L358" s="187">
        <f>[1]!BasilRadata10[[#This Row],[2A. Barnehagens eier(Private eiere må fylle ut pkt.C):]]</f>
        <v>0</v>
      </c>
      <c r="M358" s="42">
        <f>[1]!BasilRadata10[[#This Row],[8E. Oppgi antall årsverk barnehagen har pensjonsforpliktelser for:]]</f>
        <v>0</v>
      </c>
      <c r="N358" s="11">
        <f>[1]!BasilRadata10[[#This Row],[HEQ
0-2]]</f>
        <v>0</v>
      </c>
      <c r="O358" s="11">
        <f>[1]!BasilRadata10[[#This Row],[HEQ
3-6]]</f>
        <v>0</v>
      </c>
    </row>
    <row r="359" spans="1:15" x14ac:dyDescent="0.25">
      <c r="A359" s="186">
        <f>[1]!BasilRadata10[[#This Row],[År]]</f>
        <v>0</v>
      </c>
      <c r="B359" s="187">
        <f>[1]!BasilRadata10[[#This Row],[1A. Kommunenr:]]</f>
        <v>0</v>
      </c>
      <c r="C359" s="186">
        <f>[1]!BasilRadata10[[#This Row],[1A. Kommune:]]</f>
        <v>0</v>
      </c>
      <c r="D359" s="186">
        <f>[1]!BasilRadata10[[#This Row],[1A. Bydelsnummer:]]</f>
        <v>0</v>
      </c>
      <c r="E359" s="186">
        <f>[1]!BasilRadata10[[#This Row],[1A. Bydelsnavn:]]</f>
        <v>0</v>
      </c>
      <c r="F359" s="186">
        <f>[1]!BasilRadata10[[#This Row],[1A. Fylkesnummer:]]</f>
        <v>0</v>
      </c>
      <c r="G359" s="186">
        <f>[1]!BasilRadata10[[#This Row],[1A. Fylkesnavn:]]</f>
        <v>0</v>
      </c>
      <c r="H359" s="187">
        <f>[1]!BasilRadata10[[#This Row],[1B. Barnehage:]]</f>
        <v>0</v>
      </c>
      <c r="I359" s="187">
        <f>[1]!BasilRadata10[[#This Row],[1B. Organisasjonsnummer:]]</f>
        <v>0</v>
      </c>
      <c r="J359" s="187">
        <f>[1]!BasilRadata10[[#This Row],[1C. Etablert drift(årstall):]]</f>
        <v>0</v>
      </c>
      <c r="K359" s="186">
        <f>[1]!BasilRadata10[[#This Row],[1D. Barnehagetype:]]</f>
        <v>0</v>
      </c>
      <c r="L359" s="187">
        <f>[1]!BasilRadata10[[#This Row],[2A. Barnehagens eier(Private eiere må fylle ut pkt.C):]]</f>
        <v>0</v>
      </c>
      <c r="M359" s="42">
        <f>[1]!BasilRadata10[[#This Row],[8E. Oppgi antall årsverk barnehagen har pensjonsforpliktelser for:]]</f>
        <v>0</v>
      </c>
      <c r="N359" s="11">
        <f>[1]!BasilRadata10[[#This Row],[HEQ
0-2]]</f>
        <v>0</v>
      </c>
      <c r="O359" s="11">
        <f>[1]!BasilRadata10[[#This Row],[HEQ
3-6]]</f>
        <v>0</v>
      </c>
    </row>
    <row r="360" spans="1:15" x14ac:dyDescent="0.25">
      <c r="A360" s="186">
        <f>[1]!BasilRadata10[[#This Row],[År]]</f>
        <v>0</v>
      </c>
      <c r="B360" s="187">
        <f>[1]!BasilRadata10[[#This Row],[1A. Kommunenr:]]</f>
        <v>0</v>
      </c>
      <c r="C360" s="186">
        <f>[1]!BasilRadata10[[#This Row],[1A. Kommune:]]</f>
        <v>0</v>
      </c>
      <c r="D360" s="186">
        <f>[1]!BasilRadata10[[#This Row],[1A. Bydelsnummer:]]</f>
        <v>0</v>
      </c>
      <c r="E360" s="186">
        <f>[1]!BasilRadata10[[#This Row],[1A. Bydelsnavn:]]</f>
        <v>0</v>
      </c>
      <c r="F360" s="186">
        <f>[1]!BasilRadata10[[#This Row],[1A. Fylkesnummer:]]</f>
        <v>0</v>
      </c>
      <c r="G360" s="186">
        <f>[1]!BasilRadata10[[#This Row],[1A. Fylkesnavn:]]</f>
        <v>0</v>
      </c>
      <c r="H360" s="187">
        <f>[1]!BasilRadata10[[#This Row],[1B. Barnehage:]]</f>
        <v>0</v>
      </c>
      <c r="I360" s="187">
        <f>[1]!BasilRadata10[[#This Row],[1B. Organisasjonsnummer:]]</f>
        <v>0</v>
      </c>
      <c r="J360" s="187">
        <f>[1]!BasilRadata10[[#This Row],[1C. Etablert drift(årstall):]]</f>
        <v>0</v>
      </c>
      <c r="K360" s="186">
        <f>[1]!BasilRadata10[[#This Row],[1D. Barnehagetype:]]</f>
        <v>0</v>
      </c>
      <c r="L360" s="187">
        <f>[1]!BasilRadata10[[#This Row],[2A. Barnehagens eier(Private eiere må fylle ut pkt.C):]]</f>
        <v>0</v>
      </c>
      <c r="M360" s="42">
        <f>[1]!BasilRadata10[[#This Row],[8E. Oppgi antall årsverk barnehagen har pensjonsforpliktelser for:]]</f>
        <v>0</v>
      </c>
      <c r="N360" s="11">
        <f>[1]!BasilRadata10[[#This Row],[HEQ
0-2]]</f>
        <v>0</v>
      </c>
      <c r="O360" s="11">
        <f>[1]!BasilRadata10[[#This Row],[HEQ
3-6]]</f>
        <v>0</v>
      </c>
    </row>
    <row r="361" spans="1:15" x14ac:dyDescent="0.25">
      <c r="A361" s="186">
        <f>[1]!BasilRadata10[[#This Row],[År]]</f>
        <v>0</v>
      </c>
      <c r="B361" s="187">
        <f>[1]!BasilRadata10[[#This Row],[1A. Kommunenr:]]</f>
        <v>0</v>
      </c>
      <c r="C361" s="186">
        <f>[1]!BasilRadata10[[#This Row],[1A. Kommune:]]</f>
        <v>0</v>
      </c>
      <c r="D361" s="186">
        <f>[1]!BasilRadata10[[#This Row],[1A. Bydelsnummer:]]</f>
        <v>0</v>
      </c>
      <c r="E361" s="186">
        <f>[1]!BasilRadata10[[#This Row],[1A. Bydelsnavn:]]</f>
        <v>0</v>
      </c>
      <c r="F361" s="186">
        <f>[1]!BasilRadata10[[#This Row],[1A. Fylkesnummer:]]</f>
        <v>0</v>
      </c>
      <c r="G361" s="186">
        <f>[1]!BasilRadata10[[#This Row],[1A. Fylkesnavn:]]</f>
        <v>0</v>
      </c>
      <c r="H361" s="187">
        <f>[1]!BasilRadata10[[#This Row],[1B. Barnehage:]]</f>
        <v>0</v>
      </c>
      <c r="I361" s="187">
        <f>[1]!BasilRadata10[[#This Row],[1B. Organisasjonsnummer:]]</f>
        <v>0</v>
      </c>
      <c r="J361" s="187">
        <f>[1]!BasilRadata10[[#This Row],[1C. Etablert drift(årstall):]]</f>
        <v>0</v>
      </c>
      <c r="K361" s="186">
        <f>[1]!BasilRadata10[[#This Row],[1D. Barnehagetype:]]</f>
        <v>0</v>
      </c>
      <c r="L361" s="187">
        <f>[1]!BasilRadata10[[#This Row],[2A. Barnehagens eier(Private eiere må fylle ut pkt.C):]]</f>
        <v>0</v>
      </c>
      <c r="M361" s="42">
        <f>[1]!BasilRadata10[[#This Row],[8E. Oppgi antall årsverk barnehagen har pensjonsforpliktelser for:]]</f>
        <v>0</v>
      </c>
      <c r="N361" s="11">
        <f>[1]!BasilRadata10[[#This Row],[HEQ
0-2]]</f>
        <v>0</v>
      </c>
      <c r="O361" s="11">
        <f>[1]!BasilRadata10[[#This Row],[HEQ
3-6]]</f>
        <v>0</v>
      </c>
    </row>
    <row r="362" spans="1:15" x14ac:dyDescent="0.25">
      <c r="A362" s="186">
        <f>[1]!BasilRadata10[[#This Row],[År]]</f>
        <v>0</v>
      </c>
      <c r="B362" s="187">
        <f>[1]!BasilRadata10[[#This Row],[1A. Kommunenr:]]</f>
        <v>0</v>
      </c>
      <c r="C362" s="186">
        <f>[1]!BasilRadata10[[#This Row],[1A. Kommune:]]</f>
        <v>0</v>
      </c>
      <c r="D362" s="186">
        <f>[1]!BasilRadata10[[#This Row],[1A. Bydelsnummer:]]</f>
        <v>0</v>
      </c>
      <c r="E362" s="186">
        <f>[1]!BasilRadata10[[#This Row],[1A. Bydelsnavn:]]</f>
        <v>0</v>
      </c>
      <c r="F362" s="186">
        <f>[1]!BasilRadata10[[#This Row],[1A. Fylkesnummer:]]</f>
        <v>0</v>
      </c>
      <c r="G362" s="186">
        <f>[1]!BasilRadata10[[#This Row],[1A. Fylkesnavn:]]</f>
        <v>0</v>
      </c>
      <c r="H362" s="187">
        <f>[1]!BasilRadata10[[#This Row],[1B. Barnehage:]]</f>
        <v>0</v>
      </c>
      <c r="I362" s="187">
        <f>[1]!BasilRadata10[[#This Row],[1B. Organisasjonsnummer:]]</f>
        <v>0</v>
      </c>
      <c r="J362" s="187">
        <f>[1]!BasilRadata10[[#This Row],[1C. Etablert drift(årstall):]]</f>
        <v>0</v>
      </c>
      <c r="K362" s="186">
        <f>[1]!BasilRadata10[[#This Row],[1D. Barnehagetype:]]</f>
        <v>0</v>
      </c>
      <c r="L362" s="187">
        <f>[1]!BasilRadata10[[#This Row],[2A. Barnehagens eier(Private eiere må fylle ut pkt.C):]]</f>
        <v>0</v>
      </c>
      <c r="M362" s="42">
        <f>[1]!BasilRadata10[[#This Row],[8E. Oppgi antall årsverk barnehagen har pensjonsforpliktelser for:]]</f>
        <v>0</v>
      </c>
      <c r="N362" s="11">
        <f>[1]!BasilRadata10[[#This Row],[HEQ
0-2]]</f>
        <v>0</v>
      </c>
      <c r="O362" s="11">
        <f>[1]!BasilRadata10[[#This Row],[HEQ
3-6]]</f>
        <v>0</v>
      </c>
    </row>
    <row r="363" spans="1:15" x14ac:dyDescent="0.25">
      <c r="A363" s="186">
        <f>[1]!BasilRadata10[[#This Row],[År]]</f>
        <v>0</v>
      </c>
      <c r="B363" s="187">
        <f>[1]!BasilRadata10[[#This Row],[1A. Kommunenr:]]</f>
        <v>0</v>
      </c>
      <c r="C363" s="186">
        <f>[1]!BasilRadata10[[#This Row],[1A. Kommune:]]</f>
        <v>0</v>
      </c>
      <c r="D363" s="186">
        <f>[1]!BasilRadata10[[#This Row],[1A. Bydelsnummer:]]</f>
        <v>0</v>
      </c>
      <c r="E363" s="186">
        <f>[1]!BasilRadata10[[#This Row],[1A. Bydelsnavn:]]</f>
        <v>0</v>
      </c>
      <c r="F363" s="186">
        <f>[1]!BasilRadata10[[#This Row],[1A. Fylkesnummer:]]</f>
        <v>0</v>
      </c>
      <c r="G363" s="186">
        <f>[1]!BasilRadata10[[#This Row],[1A. Fylkesnavn:]]</f>
        <v>0</v>
      </c>
      <c r="H363" s="187">
        <f>[1]!BasilRadata10[[#This Row],[1B. Barnehage:]]</f>
        <v>0</v>
      </c>
      <c r="I363" s="187">
        <f>[1]!BasilRadata10[[#This Row],[1B. Organisasjonsnummer:]]</f>
        <v>0</v>
      </c>
      <c r="J363" s="187">
        <f>[1]!BasilRadata10[[#This Row],[1C. Etablert drift(årstall):]]</f>
        <v>0</v>
      </c>
      <c r="K363" s="186">
        <f>[1]!BasilRadata10[[#This Row],[1D. Barnehagetype:]]</f>
        <v>0</v>
      </c>
      <c r="L363" s="187">
        <f>[1]!BasilRadata10[[#This Row],[2A. Barnehagens eier(Private eiere må fylle ut pkt.C):]]</f>
        <v>0</v>
      </c>
      <c r="M363" s="42">
        <f>[1]!BasilRadata10[[#This Row],[8E. Oppgi antall årsverk barnehagen har pensjonsforpliktelser for:]]</f>
        <v>0</v>
      </c>
      <c r="N363" s="11">
        <f>[1]!BasilRadata10[[#This Row],[HEQ
0-2]]</f>
        <v>0</v>
      </c>
      <c r="O363" s="11">
        <f>[1]!BasilRadata10[[#This Row],[HEQ
3-6]]</f>
        <v>0</v>
      </c>
    </row>
    <row r="364" spans="1:15" x14ac:dyDescent="0.25">
      <c r="A364" s="186">
        <f>[1]!BasilRadata10[[#This Row],[År]]</f>
        <v>0</v>
      </c>
      <c r="B364" s="187">
        <f>[1]!BasilRadata10[[#This Row],[1A. Kommunenr:]]</f>
        <v>0</v>
      </c>
      <c r="C364" s="186">
        <f>[1]!BasilRadata10[[#This Row],[1A. Kommune:]]</f>
        <v>0</v>
      </c>
      <c r="D364" s="186">
        <f>[1]!BasilRadata10[[#This Row],[1A. Bydelsnummer:]]</f>
        <v>0</v>
      </c>
      <c r="E364" s="186">
        <f>[1]!BasilRadata10[[#This Row],[1A. Bydelsnavn:]]</f>
        <v>0</v>
      </c>
      <c r="F364" s="186">
        <f>[1]!BasilRadata10[[#This Row],[1A. Fylkesnummer:]]</f>
        <v>0</v>
      </c>
      <c r="G364" s="186">
        <f>[1]!BasilRadata10[[#This Row],[1A. Fylkesnavn:]]</f>
        <v>0</v>
      </c>
      <c r="H364" s="187">
        <f>[1]!BasilRadata10[[#This Row],[1B. Barnehage:]]</f>
        <v>0</v>
      </c>
      <c r="I364" s="187">
        <f>[1]!BasilRadata10[[#This Row],[1B. Organisasjonsnummer:]]</f>
        <v>0</v>
      </c>
      <c r="J364" s="187">
        <f>[1]!BasilRadata10[[#This Row],[1C. Etablert drift(årstall):]]</f>
        <v>0</v>
      </c>
      <c r="K364" s="186">
        <f>[1]!BasilRadata10[[#This Row],[1D. Barnehagetype:]]</f>
        <v>0</v>
      </c>
      <c r="L364" s="187">
        <f>[1]!BasilRadata10[[#This Row],[2A. Barnehagens eier(Private eiere må fylle ut pkt.C):]]</f>
        <v>0</v>
      </c>
      <c r="M364" s="42">
        <f>[1]!BasilRadata10[[#This Row],[8E. Oppgi antall årsverk barnehagen har pensjonsforpliktelser for:]]</f>
        <v>0</v>
      </c>
      <c r="N364" s="11">
        <f>[1]!BasilRadata10[[#This Row],[HEQ
0-2]]</f>
        <v>0</v>
      </c>
      <c r="O364" s="11">
        <f>[1]!BasilRadata10[[#This Row],[HEQ
3-6]]</f>
        <v>0</v>
      </c>
    </row>
    <row r="365" spans="1:15" x14ac:dyDescent="0.25">
      <c r="A365" s="186">
        <f>[1]!BasilRadata10[[#This Row],[År]]</f>
        <v>0</v>
      </c>
      <c r="B365" s="187">
        <f>[1]!BasilRadata10[[#This Row],[1A. Kommunenr:]]</f>
        <v>0</v>
      </c>
      <c r="C365" s="186">
        <f>[1]!BasilRadata10[[#This Row],[1A. Kommune:]]</f>
        <v>0</v>
      </c>
      <c r="D365" s="186">
        <f>[1]!BasilRadata10[[#This Row],[1A. Bydelsnummer:]]</f>
        <v>0</v>
      </c>
      <c r="E365" s="186">
        <f>[1]!BasilRadata10[[#This Row],[1A. Bydelsnavn:]]</f>
        <v>0</v>
      </c>
      <c r="F365" s="186">
        <f>[1]!BasilRadata10[[#This Row],[1A. Fylkesnummer:]]</f>
        <v>0</v>
      </c>
      <c r="G365" s="186">
        <f>[1]!BasilRadata10[[#This Row],[1A. Fylkesnavn:]]</f>
        <v>0</v>
      </c>
      <c r="H365" s="187">
        <f>[1]!BasilRadata10[[#This Row],[1B. Barnehage:]]</f>
        <v>0</v>
      </c>
      <c r="I365" s="187">
        <f>[1]!BasilRadata10[[#This Row],[1B. Organisasjonsnummer:]]</f>
        <v>0</v>
      </c>
      <c r="J365" s="187">
        <f>[1]!BasilRadata10[[#This Row],[1C. Etablert drift(årstall):]]</f>
        <v>0</v>
      </c>
      <c r="K365" s="186">
        <f>[1]!BasilRadata10[[#This Row],[1D. Barnehagetype:]]</f>
        <v>0</v>
      </c>
      <c r="L365" s="187">
        <f>[1]!BasilRadata10[[#This Row],[2A. Barnehagens eier(Private eiere må fylle ut pkt.C):]]</f>
        <v>0</v>
      </c>
      <c r="M365" s="42">
        <f>[1]!BasilRadata10[[#This Row],[8E. Oppgi antall årsverk barnehagen har pensjonsforpliktelser for:]]</f>
        <v>0</v>
      </c>
      <c r="N365" s="11">
        <f>[1]!BasilRadata10[[#This Row],[HEQ
0-2]]</f>
        <v>0</v>
      </c>
      <c r="O365" s="11">
        <f>[1]!BasilRadata10[[#This Row],[HEQ
3-6]]</f>
        <v>0</v>
      </c>
    </row>
    <row r="366" spans="1:15" x14ac:dyDescent="0.25">
      <c r="A366" s="186">
        <f>[1]!BasilRadata10[[#This Row],[År]]</f>
        <v>0</v>
      </c>
      <c r="B366" s="187">
        <f>[1]!BasilRadata10[[#This Row],[1A. Kommunenr:]]</f>
        <v>0</v>
      </c>
      <c r="C366" s="186">
        <f>[1]!BasilRadata10[[#This Row],[1A. Kommune:]]</f>
        <v>0</v>
      </c>
      <c r="D366" s="186">
        <f>[1]!BasilRadata10[[#This Row],[1A. Bydelsnummer:]]</f>
        <v>0</v>
      </c>
      <c r="E366" s="186">
        <f>[1]!BasilRadata10[[#This Row],[1A. Bydelsnavn:]]</f>
        <v>0</v>
      </c>
      <c r="F366" s="186">
        <f>[1]!BasilRadata10[[#This Row],[1A. Fylkesnummer:]]</f>
        <v>0</v>
      </c>
      <c r="G366" s="186">
        <f>[1]!BasilRadata10[[#This Row],[1A. Fylkesnavn:]]</f>
        <v>0</v>
      </c>
      <c r="H366" s="187">
        <f>[1]!BasilRadata10[[#This Row],[1B. Barnehage:]]</f>
        <v>0</v>
      </c>
      <c r="I366" s="187">
        <f>[1]!BasilRadata10[[#This Row],[1B. Organisasjonsnummer:]]</f>
        <v>0</v>
      </c>
      <c r="J366" s="187">
        <f>[1]!BasilRadata10[[#This Row],[1C. Etablert drift(årstall):]]</f>
        <v>0</v>
      </c>
      <c r="K366" s="186">
        <f>[1]!BasilRadata10[[#This Row],[1D. Barnehagetype:]]</f>
        <v>0</v>
      </c>
      <c r="L366" s="187">
        <f>[1]!BasilRadata10[[#This Row],[2A. Barnehagens eier(Private eiere må fylle ut pkt.C):]]</f>
        <v>0</v>
      </c>
      <c r="M366" s="42">
        <f>[1]!BasilRadata10[[#This Row],[8E. Oppgi antall årsverk barnehagen har pensjonsforpliktelser for:]]</f>
        <v>0</v>
      </c>
      <c r="N366" s="11">
        <f>[1]!BasilRadata10[[#This Row],[HEQ
0-2]]</f>
        <v>0</v>
      </c>
      <c r="O366" s="11">
        <f>[1]!BasilRadata10[[#This Row],[HEQ
3-6]]</f>
        <v>0</v>
      </c>
    </row>
    <row r="367" spans="1:15" x14ac:dyDescent="0.25">
      <c r="A367" s="186">
        <f>[1]!BasilRadata10[[#This Row],[År]]</f>
        <v>0</v>
      </c>
      <c r="B367" s="187">
        <f>[1]!BasilRadata10[[#This Row],[1A. Kommunenr:]]</f>
        <v>0</v>
      </c>
      <c r="C367" s="186">
        <f>[1]!BasilRadata10[[#This Row],[1A. Kommune:]]</f>
        <v>0</v>
      </c>
      <c r="D367" s="186">
        <f>[1]!BasilRadata10[[#This Row],[1A. Bydelsnummer:]]</f>
        <v>0</v>
      </c>
      <c r="E367" s="186">
        <f>[1]!BasilRadata10[[#This Row],[1A. Bydelsnavn:]]</f>
        <v>0</v>
      </c>
      <c r="F367" s="186">
        <f>[1]!BasilRadata10[[#This Row],[1A. Fylkesnummer:]]</f>
        <v>0</v>
      </c>
      <c r="G367" s="186">
        <f>[1]!BasilRadata10[[#This Row],[1A. Fylkesnavn:]]</f>
        <v>0</v>
      </c>
      <c r="H367" s="187">
        <f>[1]!BasilRadata10[[#This Row],[1B. Barnehage:]]</f>
        <v>0</v>
      </c>
      <c r="I367" s="187">
        <f>[1]!BasilRadata10[[#This Row],[1B. Organisasjonsnummer:]]</f>
        <v>0</v>
      </c>
      <c r="J367" s="187">
        <f>[1]!BasilRadata10[[#This Row],[1C. Etablert drift(årstall):]]</f>
        <v>0</v>
      </c>
      <c r="K367" s="186">
        <f>[1]!BasilRadata10[[#This Row],[1D. Barnehagetype:]]</f>
        <v>0</v>
      </c>
      <c r="L367" s="187">
        <f>[1]!BasilRadata10[[#This Row],[2A. Barnehagens eier(Private eiere må fylle ut pkt.C):]]</f>
        <v>0</v>
      </c>
      <c r="M367" s="42">
        <f>[1]!BasilRadata10[[#This Row],[8E. Oppgi antall årsverk barnehagen har pensjonsforpliktelser for:]]</f>
        <v>0</v>
      </c>
      <c r="N367" s="11">
        <f>[1]!BasilRadata10[[#This Row],[HEQ
0-2]]</f>
        <v>0</v>
      </c>
      <c r="O367" s="11">
        <f>[1]!BasilRadata10[[#This Row],[HEQ
3-6]]</f>
        <v>0</v>
      </c>
    </row>
    <row r="368" spans="1:15" x14ac:dyDescent="0.25">
      <c r="A368" s="186">
        <f>[1]!BasilRadata10[[#This Row],[År]]</f>
        <v>0</v>
      </c>
      <c r="B368" s="187">
        <f>[1]!BasilRadata10[[#This Row],[1A. Kommunenr:]]</f>
        <v>0</v>
      </c>
      <c r="C368" s="186">
        <f>[1]!BasilRadata10[[#This Row],[1A. Kommune:]]</f>
        <v>0</v>
      </c>
      <c r="D368" s="186">
        <f>[1]!BasilRadata10[[#This Row],[1A. Bydelsnummer:]]</f>
        <v>0</v>
      </c>
      <c r="E368" s="186">
        <f>[1]!BasilRadata10[[#This Row],[1A. Bydelsnavn:]]</f>
        <v>0</v>
      </c>
      <c r="F368" s="186">
        <f>[1]!BasilRadata10[[#This Row],[1A. Fylkesnummer:]]</f>
        <v>0</v>
      </c>
      <c r="G368" s="186">
        <f>[1]!BasilRadata10[[#This Row],[1A. Fylkesnavn:]]</f>
        <v>0</v>
      </c>
      <c r="H368" s="187">
        <f>[1]!BasilRadata10[[#This Row],[1B. Barnehage:]]</f>
        <v>0</v>
      </c>
      <c r="I368" s="187">
        <f>[1]!BasilRadata10[[#This Row],[1B. Organisasjonsnummer:]]</f>
        <v>0</v>
      </c>
      <c r="J368" s="187">
        <f>[1]!BasilRadata10[[#This Row],[1C. Etablert drift(årstall):]]</f>
        <v>0</v>
      </c>
      <c r="K368" s="186">
        <f>[1]!BasilRadata10[[#This Row],[1D. Barnehagetype:]]</f>
        <v>0</v>
      </c>
      <c r="L368" s="187">
        <f>[1]!BasilRadata10[[#This Row],[2A. Barnehagens eier(Private eiere må fylle ut pkt.C):]]</f>
        <v>0</v>
      </c>
      <c r="M368" s="42">
        <f>[1]!BasilRadata10[[#This Row],[8E. Oppgi antall årsverk barnehagen har pensjonsforpliktelser for:]]</f>
        <v>0</v>
      </c>
      <c r="N368" s="11">
        <f>[1]!BasilRadata10[[#This Row],[HEQ
0-2]]</f>
        <v>0</v>
      </c>
      <c r="O368" s="11">
        <f>[1]!BasilRadata10[[#This Row],[HEQ
3-6]]</f>
        <v>0</v>
      </c>
    </row>
    <row r="369" spans="1:15" x14ac:dyDescent="0.25">
      <c r="A369" s="186">
        <f>[1]!BasilRadata10[[#This Row],[År]]</f>
        <v>0</v>
      </c>
      <c r="B369" s="187">
        <f>[1]!BasilRadata10[[#This Row],[1A. Kommunenr:]]</f>
        <v>0</v>
      </c>
      <c r="C369" s="186">
        <f>[1]!BasilRadata10[[#This Row],[1A. Kommune:]]</f>
        <v>0</v>
      </c>
      <c r="D369" s="186">
        <f>[1]!BasilRadata10[[#This Row],[1A. Bydelsnummer:]]</f>
        <v>0</v>
      </c>
      <c r="E369" s="186">
        <f>[1]!BasilRadata10[[#This Row],[1A. Bydelsnavn:]]</f>
        <v>0</v>
      </c>
      <c r="F369" s="186">
        <f>[1]!BasilRadata10[[#This Row],[1A. Fylkesnummer:]]</f>
        <v>0</v>
      </c>
      <c r="G369" s="186">
        <f>[1]!BasilRadata10[[#This Row],[1A. Fylkesnavn:]]</f>
        <v>0</v>
      </c>
      <c r="H369" s="187">
        <f>[1]!BasilRadata10[[#This Row],[1B. Barnehage:]]</f>
        <v>0</v>
      </c>
      <c r="I369" s="187">
        <f>[1]!BasilRadata10[[#This Row],[1B. Organisasjonsnummer:]]</f>
        <v>0</v>
      </c>
      <c r="J369" s="187">
        <f>[1]!BasilRadata10[[#This Row],[1C. Etablert drift(årstall):]]</f>
        <v>0</v>
      </c>
      <c r="K369" s="186">
        <f>[1]!BasilRadata10[[#This Row],[1D. Barnehagetype:]]</f>
        <v>0</v>
      </c>
      <c r="L369" s="187">
        <f>[1]!BasilRadata10[[#This Row],[2A. Barnehagens eier(Private eiere må fylle ut pkt.C):]]</f>
        <v>0</v>
      </c>
      <c r="M369" s="42">
        <f>[1]!BasilRadata10[[#This Row],[8E. Oppgi antall årsverk barnehagen har pensjonsforpliktelser for:]]</f>
        <v>0</v>
      </c>
      <c r="N369" s="11">
        <f>[1]!BasilRadata10[[#This Row],[HEQ
0-2]]</f>
        <v>0</v>
      </c>
      <c r="O369" s="11">
        <f>[1]!BasilRadata10[[#This Row],[HEQ
3-6]]</f>
        <v>0</v>
      </c>
    </row>
    <row r="370" spans="1:15" x14ac:dyDescent="0.25">
      <c r="A370" s="186">
        <f>[1]!BasilRadata10[[#This Row],[År]]</f>
        <v>0</v>
      </c>
      <c r="B370" s="187">
        <f>[1]!BasilRadata10[[#This Row],[1A. Kommunenr:]]</f>
        <v>0</v>
      </c>
      <c r="C370" s="186">
        <f>[1]!BasilRadata10[[#This Row],[1A. Kommune:]]</f>
        <v>0</v>
      </c>
      <c r="D370" s="186">
        <f>[1]!BasilRadata10[[#This Row],[1A. Bydelsnummer:]]</f>
        <v>0</v>
      </c>
      <c r="E370" s="186">
        <f>[1]!BasilRadata10[[#This Row],[1A. Bydelsnavn:]]</f>
        <v>0</v>
      </c>
      <c r="F370" s="186">
        <f>[1]!BasilRadata10[[#This Row],[1A. Fylkesnummer:]]</f>
        <v>0</v>
      </c>
      <c r="G370" s="186">
        <f>[1]!BasilRadata10[[#This Row],[1A. Fylkesnavn:]]</f>
        <v>0</v>
      </c>
      <c r="H370" s="187">
        <f>[1]!BasilRadata10[[#This Row],[1B. Barnehage:]]</f>
        <v>0</v>
      </c>
      <c r="I370" s="187">
        <f>[1]!BasilRadata10[[#This Row],[1B. Organisasjonsnummer:]]</f>
        <v>0</v>
      </c>
      <c r="J370" s="187">
        <f>[1]!BasilRadata10[[#This Row],[1C. Etablert drift(årstall):]]</f>
        <v>0</v>
      </c>
      <c r="K370" s="186">
        <f>[1]!BasilRadata10[[#This Row],[1D. Barnehagetype:]]</f>
        <v>0</v>
      </c>
      <c r="L370" s="187">
        <f>[1]!BasilRadata10[[#This Row],[2A. Barnehagens eier(Private eiere må fylle ut pkt.C):]]</f>
        <v>0</v>
      </c>
      <c r="M370" s="42">
        <f>[1]!BasilRadata10[[#This Row],[8E. Oppgi antall årsverk barnehagen har pensjonsforpliktelser for:]]</f>
        <v>0</v>
      </c>
      <c r="N370" s="11">
        <f>[1]!BasilRadata10[[#This Row],[HEQ
0-2]]</f>
        <v>0</v>
      </c>
      <c r="O370" s="11">
        <f>[1]!BasilRadata10[[#This Row],[HEQ
3-6]]</f>
        <v>0</v>
      </c>
    </row>
    <row r="371" spans="1:15" x14ac:dyDescent="0.25">
      <c r="A371" s="186">
        <f>[1]!BasilRadata10[[#This Row],[År]]</f>
        <v>0</v>
      </c>
      <c r="B371" s="187">
        <f>[1]!BasilRadata10[[#This Row],[1A. Kommunenr:]]</f>
        <v>0</v>
      </c>
      <c r="C371" s="186">
        <f>[1]!BasilRadata10[[#This Row],[1A. Kommune:]]</f>
        <v>0</v>
      </c>
      <c r="D371" s="186">
        <f>[1]!BasilRadata10[[#This Row],[1A. Bydelsnummer:]]</f>
        <v>0</v>
      </c>
      <c r="E371" s="186">
        <f>[1]!BasilRadata10[[#This Row],[1A. Bydelsnavn:]]</f>
        <v>0</v>
      </c>
      <c r="F371" s="186">
        <f>[1]!BasilRadata10[[#This Row],[1A. Fylkesnummer:]]</f>
        <v>0</v>
      </c>
      <c r="G371" s="186">
        <f>[1]!BasilRadata10[[#This Row],[1A. Fylkesnavn:]]</f>
        <v>0</v>
      </c>
      <c r="H371" s="187">
        <f>[1]!BasilRadata10[[#This Row],[1B. Barnehage:]]</f>
        <v>0</v>
      </c>
      <c r="I371" s="187">
        <f>[1]!BasilRadata10[[#This Row],[1B. Organisasjonsnummer:]]</f>
        <v>0</v>
      </c>
      <c r="J371" s="187">
        <f>[1]!BasilRadata10[[#This Row],[1C. Etablert drift(årstall):]]</f>
        <v>0</v>
      </c>
      <c r="K371" s="186">
        <f>[1]!BasilRadata10[[#This Row],[1D. Barnehagetype:]]</f>
        <v>0</v>
      </c>
      <c r="L371" s="187">
        <f>[1]!BasilRadata10[[#This Row],[2A. Barnehagens eier(Private eiere må fylle ut pkt.C):]]</f>
        <v>0</v>
      </c>
      <c r="M371" s="42">
        <f>[1]!BasilRadata10[[#This Row],[8E. Oppgi antall årsverk barnehagen har pensjonsforpliktelser for:]]</f>
        <v>0</v>
      </c>
      <c r="N371" s="11">
        <f>[1]!BasilRadata10[[#This Row],[HEQ
0-2]]</f>
        <v>0</v>
      </c>
      <c r="O371" s="11">
        <f>[1]!BasilRadata10[[#This Row],[HEQ
3-6]]</f>
        <v>0</v>
      </c>
    </row>
    <row r="372" spans="1:15" x14ac:dyDescent="0.25">
      <c r="A372" s="186">
        <f>[1]!BasilRadata10[[#This Row],[År]]</f>
        <v>0</v>
      </c>
      <c r="B372" s="187">
        <f>[1]!BasilRadata10[[#This Row],[1A. Kommunenr:]]</f>
        <v>0</v>
      </c>
      <c r="C372" s="186">
        <f>[1]!BasilRadata10[[#This Row],[1A. Kommune:]]</f>
        <v>0</v>
      </c>
      <c r="D372" s="186">
        <f>[1]!BasilRadata10[[#This Row],[1A. Bydelsnummer:]]</f>
        <v>0</v>
      </c>
      <c r="E372" s="186">
        <f>[1]!BasilRadata10[[#This Row],[1A. Bydelsnavn:]]</f>
        <v>0</v>
      </c>
      <c r="F372" s="186">
        <f>[1]!BasilRadata10[[#This Row],[1A. Fylkesnummer:]]</f>
        <v>0</v>
      </c>
      <c r="G372" s="186">
        <f>[1]!BasilRadata10[[#This Row],[1A. Fylkesnavn:]]</f>
        <v>0</v>
      </c>
      <c r="H372" s="187">
        <f>[1]!BasilRadata10[[#This Row],[1B. Barnehage:]]</f>
        <v>0</v>
      </c>
      <c r="I372" s="187">
        <f>[1]!BasilRadata10[[#This Row],[1B. Organisasjonsnummer:]]</f>
        <v>0</v>
      </c>
      <c r="J372" s="187">
        <f>[1]!BasilRadata10[[#This Row],[1C. Etablert drift(årstall):]]</f>
        <v>0</v>
      </c>
      <c r="K372" s="186">
        <f>[1]!BasilRadata10[[#This Row],[1D. Barnehagetype:]]</f>
        <v>0</v>
      </c>
      <c r="L372" s="187">
        <f>[1]!BasilRadata10[[#This Row],[2A. Barnehagens eier(Private eiere må fylle ut pkt.C):]]</f>
        <v>0</v>
      </c>
      <c r="M372" s="42">
        <f>[1]!BasilRadata10[[#This Row],[8E. Oppgi antall årsverk barnehagen har pensjonsforpliktelser for:]]</f>
        <v>0</v>
      </c>
      <c r="N372" s="11">
        <f>[1]!BasilRadata10[[#This Row],[HEQ
0-2]]</f>
        <v>0</v>
      </c>
      <c r="O372" s="11">
        <f>[1]!BasilRadata10[[#This Row],[HEQ
3-6]]</f>
        <v>0</v>
      </c>
    </row>
    <row r="373" spans="1:15" x14ac:dyDescent="0.25">
      <c r="A373" s="186">
        <f>[1]!BasilRadata10[[#This Row],[År]]</f>
        <v>0</v>
      </c>
      <c r="B373" s="187">
        <f>[1]!BasilRadata10[[#This Row],[1A. Kommunenr:]]</f>
        <v>0</v>
      </c>
      <c r="C373" s="186">
        <f>[1]!BasilRadata10[[#This Row],[1A. Kommune:]]</f>
        <v>0</v>
      </c>
      <c r="D373" s="186">
        <f>[1]!BasilRadata10[[#This Row],[1A. Bydelsnummer:]]</f>
        <v>0</v>
      </c>
      <c r="E373" s="186">
        <f>[1]!BasilRadata10[[#This Row],[1A. Bydelsnavn:]]</f>
        <v>0</v>
      </c>
      <c r="F373" s="186">
        <f>[1]!BasilRadata10[[#This Row],[1A. Fylkesnummer:]]</f>
        <v>0</v>
      </c>
      <c r="G373" s="186">
        <f>[1]!BasilRadata10[[#This Row],[1A. Fylkesnavn:]]</f>
        <v>0</v>
      </c>
      <c r="H373" s="187">
        <f>[1]!BasilRadata10[[#This Row],[1B. Barnehage:]]</f>
        <v>0</v>
      </c>
      <c r="I373" s="187">
        <f>[1]!BasilRadata10[[#This Row],[1B. Organisasjonsnummer:]]</f>
        <v>0</v>
      </c>
      <c r="J373" s="187">
        <f>[1]!BasilRadata10[[#This Row],[1C. Etablert drift(årstall):]]</f>
        <v>0</v>
      </c>
      <c r="K373" s="186">
        <f>[1]!BasilRadata10[[#This Row],[1D. Barnehagetype:]]</f>
        <v>0</v>
      </c>
      <c r="L373" s="187">
        <f>[1]!BasilRadata10[[#This Row],[2A. Barnehagens eier(Private eiere må fylle ut pkt.C):]]</f>
        <v>0</v>
      </c>
      <c r="M373" s="42">
        <f>[1]!BasilRadata10[[#This Row],[8E. Oppgi antall årsverk barnehagen har pensjonsforpliktelser for:]]</f>
        <v>0</v>
      </c>
      <c r="N373" s="11">
        <f>[1]!BasilRadata10[[#This Row],[HEQ
0-2]]</f>
        <v>0</v>
      </c>
      <c r="O373" s="11">
        <f>[1]!BasilRadata10[[#This Row],[HEQ
3-6]]</f>
        <v>0</v>
      </c>
    </row>
    <row r="374" spans="1:15" x14ac:dyDescent="0.25">
      <c r="A374" s="186">
        <f>[1]!BasilRadata10[[#This Row],[År]]</f>
        <v>0</v>
      </c>
      <c r="B374" s="187">
        <f>[1]!BasilRadata10[[#This Row],[1A. Kommunenr:]]</f>
        <v>0</v>
      </c>
      <c r="C374" s="186">
        <f>[1]!BasilRadata10[[#This Row],[1A. Kommune:]]</f>
        <v>0</v>
      </c>
      <c r="D374" s="186">
        <f>[1]!BasilRadata10[[#This Row],[1A. Bydelsnummer:]]</f>
        <v>0</v>
      </c>
      <c r="E374" s="186">
        <f>[1]!BasilRadata10[[#This Row],[1A. Bydelsnavn:]]</f>
        <v>0</v>
      </c>
      <c r="F374" s="186">
        <f>[1]!BasilRadata10[[#This Row],[1A. Fylkesnummer:]]</f>
        <v>0</v>
      </c>
      <c r="G374" s="186">
        <f>[1]!BasilRadata10[[#This Row],[1A. Fylkesnavn:]]</f>
        <v>0</v>
      </c>
      <c r="H374" s="187">
        <f>[1]!BasilRadata10[[#This Row],[1B. Barnehage:]]</f>
        <v>0</v>
      </c>
      <c r="I374" s="187">
        <f>[1]!BasilRadata10[[#This Row],[1B. Organisasjonsnummer:]]</f>
        <v>0</v>
      </c>
      <c r="J374" s="187">
        <f>[1]!BasilRadata10[[#This Row],[1C. Etablert drift(årstall):]]</f>
        <v>0</v>
      </c>
      <c r="K374" s="186">
        <f>[1]!BasilRadata10[[#This Row],[1D. Barnehagetype:]]</f>
        <v>0</v>
      </c>
      <c r="L374" s="187">
        <f>[1]!BasilRadata10[[#This Row],[2A. Barnehagens eier(Private eiere må fylle ut pkt.C):]]</f>
        <v>0</v>
      </c>
      <c r="M374" s="42">
        <f>[1]!BasilRadata10[[#This Row],[8E. Oppgi antall årsverk barnehagen har pensjonsforpliktelser for:]]</f>
        <v>0</v>
      </c>
      <c r="N374" s="11">
        <f>[1]!BasilRadata10[[#This Row],[HEQ
0-2]]</f>
        <v>0</v>
      </c>
      <c r="O374" s="11">
        <f>[1]!BasilRadata10[[#This Row],[HEQ
3-6]]</f>
        <v>0</v>
      </c>
    </row>
    <row r="375" spans="1:15" x14ac:dyDescent="0.25">
      <c r="A375" s="186">
        <f>[1]!BasilRadata10[[#This Row],[År]]</f>
        <v>0</v>
      </c>
      <c r="B375" s="187">
        <f>[1]!BasilRadata10[[#This Row],[1A. Kommunenr:]]</f>
        <v>0</v>
      </c>
      <c r="C375" s="186">
        <f>[1]!BasilRadata10[[#This Row],[1A. Kommune:]]</f>
        <v>0</v>
      </c>
      <c r="D375" s="186">
        <f>[1]!BasilRadata10[[#This Row],[1A. Bydelsnummer:]]</f>
        <v>0</v>
      </c>
      <c r="E375" s="186">
        <f>[1]!BasilRadata10[[#This Row],[1A. Bydelsnavn:]]</f>
        <v>0</v>
      </c>
      <c r="F375" s="186">
        <f>[1]!BasilRadata10[[#This Row],[1A. Fylkesnummer:]]</f>
        <v>0</v>
      </c>
      <c r="G375" s="186">
        <f>[1]!BasilRadata10[[#This Row],[1A. Fylkesnavn:]]</f>
        <v>0</v>
      </c>
      <c r="H375" s="187">
        <f>[1]!BasilRadata10[[#This Row],[1B. Barnehage:]]</f>
        <v>0</v>
      </c>
      <c r="I375" s="187">
        <f>[1]!BasilRadata10[[#This Row],[1B. Organisasjonsnummer:]]</f>
        <v>0</v>
      </c>
      <c r="J375" s="187">
        <f>[1]!BasilRadata10[[#This Row],[1C. Etablert drift(årstall):]]</f>
        <v>0</v>
      </c>
      <c r="K375" s="186">
        <f>[1]!BasilRadata10[[#This Row],[1D. Barnehagetype:]]</f>
        <v>0</v>
      </c>
      <c r="L375" s="187">
        <f>[1]!BasilRadata10[[#This Row],[2A. Barnehagens eier(Private eiere må fylle ut pkt.C):]]</f>
        <v>0</v>
      </c>
      <c r="M375" s="42">
        <f>[1]!BasilRadata10[[#This Row],[8E. Oppgi antall årsverk barnehagen har pensjonsforpliktelser for:]]</f>
        <v>0</v>
      </c>
      <c r="N375" s="11">
        <f>[1]!BasilRadata10[[#This Row],[HEQ
0-2]]</f>
        <v>0</v>
      </c>
      <c r="O375" s="11">
        <f>[1]!BasilRadata10[[#This Row],[HEQ
3-6]]</f>
        <v>0</v>
      </c>
    </row>
    <row r="376" spans="1:15" x14ac:dyDescent="0.25">
      <c r="A376" s="186">
        <f>[1]!BasilRadata10[[#This Row],[År]]</f>
        <v>0</v>
      </c>
      <c r="B376" s="187">
        <f>[1]!BasilRadata10[[#This Row],[1A. Kommunenr:]]</f>
        <v>0</v>
      </c>
      <c r="C376" s="186">
        <f>[1]!BasilRadata10[[#This Row],[1A. Kommune:]]</f>
        <v>0</v>
      </c>
      <c r="D376" s="186">
        <f>[1]!BasilRadata10[[#This Row],[1A. Bydelsnummer:]]</f>
        <v>0</v>
      </c>
      <c r="E376" s="186">
        <f>[1]!BasilRadata10[[#This Row],[1A. Bydelsnavn:]]</f>
        <v>0</v>
      </c>
      <c r="F376" s="186">
        <f>[1]!BasilRadata10[[#This Row],[1A. Fylkesnummer:]]</f>
        <v>0</v>
      </c>
      <c r="G376" s="186">
        <f>[1]!BasilRadata10[[#This Row],[1A. Fylkesnavn:]]</f>
        <v>0</v>
      </c>
      <c r="H376" s="187">
        <f>[1]!BasilRadata10[[#This Row],[1B. Barnehage:]]</f>
        <v>0</v>
      </c>
      <c r="I376" s="187">
        <f>[1]!BasilRadata10[[#This Row],[1B. Organisasjonsnummer:]]</f>
        <v>0</v>
      </c>
      <c r="J376" s="187">
        <f>[1]!BasilRadata10[[#This Row],[1C. Etablert drift(årstall):]]</f>
        <v>0</v>
      </c>
      <c r="K376" s="186">
        <f>[1]!BasilRadata10[[#This Row],[1D. Barnehagetype:]]</f>
        <v>0</v>
      </c>
      <c r="L376" s="187">
        <f>[1]!BasilRadata10[[#This Row],[2A. Barnehagens eier(Private eiere må fylle ut pkt.C):]]</f>
        <v>0</v>
      </c>
      <c r="M376" s="42">
        <f>[1]!BasilRadata10[[#This Row],[8E. Oppgi antall årsverk barnehagen har pensjonsforpliktelser for:]]</f>
        <v>0</v>
      </c>
      <c r="N376" s="11">
        <f>[1]!BasilRadata10[[#This Row],[HEQ
0-2]]</f>
        <v>0</v>
      </c>
      <c r="O376" s="11">
        <f>[1]!BasilRadata10[[#This Row],[HEQ
3-6]]</f>
        <v>0</v>
      </c>
    </row>
    <row r="377" spans="1:15" x14ac:dyDescent="0.25">
      <c r="A377" s="186">
        <f>[1]!BasilRadata10[[#This Row],[År]]</f>
        <v>0</v>
      </c>
      <c r="B377" s="187">
        <f>[1]!BasilRadata10[[#This Row],[1A. Kommunenr:]]</f>
        <v>0</v>
      </c>
      <c r="C377" s="186">
        <f>[1]!BasilRadata10[[#This Row],[1A. Kommune:]]</f>
        <v>0</v>
      </c>
      <c r="D377" s="186">
        <f>[1]!BasilRadata10[[#This Row],[1A. Bydelsnummer:]]</f>
        <v>0</v>
      </c>
      <c r="E377" s="186">
        <f>[1]!BasilRadata10[[#This Row],[1A. Bydelsnavn:]]</f>
        <v>0</v>
      </c>
      <c r="F377" s="186">
        <f>[1]!BasilRadata10[[#This Row],[1A. Fylkesnummer:]]</f>
        <v>0</v>
      </c>
      <c r="G377" s="186">
        <f>[1]!BasilRadata10[[#This Row],[1A. Fylkesnavn:]]</f>
        <v>0</v>
      </c>
      <c r="H377" s="187">
        <f>[1]!BasilRadata10[[#This Row],[1B. Barnehage:]]</f>
        <v>0</v>
      </c>
      <c r="I377" s="187">
        <f>[1]!BasilRadata10[[#This Row],[1B. Organisasjonsnummer:]]</f>
        <v>0</v>
      </c>
      <c r="J377" s="187">
        <f>[1]!BasilRadata10[[#This Row],[1C. Etablert drift(årstall):]]</f>
        <v>0</v>
      </c>
      <c r="K377" s="186">
        <f>[1]!BasilRadata10[[#This Row],[1D. Barnehagetype:]]</f>
        <v>0</v>
      </c>
      <c r="L377" s="187">
        <f>[1]!BasilRadata10[[#This Row],[2A. Barnehagens eier(Private eiere må fylle ut pkt.C):]]</f>
        <v>0</v>
      </c>
      <c r="M377" s="42">
        <f>[1]!BasilRadata10[[#This Row],[8E. Oppgi antall årsverk barnehagen har pensjonsforpliktelser for:]]</f>
        <v>0</v>
      </c>
      <c r="N377" s="11">
        <f>[1]!BasilRadata10[[#This Row],[HEQ
0-2]]</f>
        <v>0</v>
      </c>
      <c r="O377" s="11">
        <f>[1]!BasilRadata10[[#This Row],[HEQ
3-6]]</f>
        <v>0</v>
      </c>
    </row>
    <row r="378" spans="1:15" x14ac:dyDescent="0.25">
      <c r="A378" s="186">
        <f>[1]!BasilRadata10[[#This Row],[År]]</f>
        <v>0</v>
      </c>
      <c r="B378" s="187">
        <f>[1]!BasilRadata10[[#This Row],[1A. Kommunenr:]]</f>
        <v>0</v>
      </c>
      <c r="C378" s="186">
        <f>[1]!BasilRadata10[[#This Row],[1A. Kommune:]]</f>
        <v>0</v>
      </c>
      <c r="D378" s="186">
        <f>[1]!BasilRadata10[[#This Row],[1A. Bydelsnummer:]]</f>
        <v>0</v>
      </c>
      <c r="E378" s="186">
        <f>[1]!BasilRadata10[[#This Row],[1A. Bydelsnavn:]]</f>
        <v>0</v>
      </c>
      <c r="F378" s="186">
        <f>[1]!BasilRadata10[[#This Row],[1A. Fylkesnummer:]]</f>
        <v>0</v>
      </c>
      <c r="G378" s="186">
        <f>[1]!BasilRadata10[[#This Row],[1A. Fylkesnavn:]]</f>
        <v>0</v>
      </c>
      <c r="H378" s="187">
        <f>[1]!BasilRadata10[[#This Row],[1B. Barnehage:]]</f>
        <v>0</v>
      </c>
      <c r="I378" s="187">
        <f>[1]!BasilRadata10[[#This Row],[1B. Organisasjonsnummer:]]</f>
        <v>0</v>
      </c>
      <c r="J378" s="187">
        <f>[1]!BasilRadata10[[#This Row],[1C. Etablert drift(årstall):]]</f>
        <v>0</v>
      </c>
      <c r="K378" s="186">
        <f>[1]!BasilRadata10[[#This Row],[1D. Barnehagetype:]]</f>
        <v>0</v>
      </c>
      <c r="L378" s="187">
        <f>[1]!BasilRadata10[[#This Row],[2A. Barnehagens eier(Private eiere må fylle ut pkt.C):]]</f>
        <v>0</v>
      </c>
      <c r="M378" s="42">
        <f>[1]!BasilRadata10[[#This Row],[8E. Oppgi antall årsverk barnehagen har pensjonsforpliktelser for:]]</f>
        <v>0</v>
      </c>
      <c r="N378" s="11">
        <f>[1]!BasilRadata10[[#This Row],[HEQ
0-2]]</f>
        <v>0</v>
      </c>
      <c r="O378" s="11">
        <f>[1]!BasilRadata10[[#This Row],[HEQ
3-6]]</f>
        <v>0</v>
      </c>
    </row>
    <row r="379" spans="1:15" x14ac:dyDescent="0.25">
      <c r="A379" s="186">
        <f>[1]!BasilRadata10[[#This Row],[År]]</f>
        <v>0</v>
      </c>
      <c r="B379" s="187">
        <f>[1]!BasilRadata10[[#This Row],[1A. Kommunenr:]]</f>
        <v>0</v>
      </c>
      <c r="C379" s="186">
        <f>[1]!BasilRadata10[[#This Row],[1A. Kommune:]]</f>
        <v>0</v>
      </c>
      <c r="D379" s="186">
        <f>[1]!BasilRadata10[[#This Row],[1A. Bydelsnummer:]]</f>
        <v>0</v>
      </c>
      <c r="E379" s="186">
        <f>[1]!BasilRadata10[[#This Row],[1A. Bydelsnavn:]]</f>
        <v>0</v>
      </c>
      <c r="F379" s="186">
        <f>[1]!BasilRadata10[[#This Row],[1A. Fylkesnummer:]]</f>
        <v>0</v>
      </c>
      <c r="G379" s="186">
        <f>[1]!BasilRadata10[[#This Row],[1A. Fylkesnavn:]]</f>
        <v>0</v>
      </c>
      <c r="H379" s="187">
        <f>[1]!BasilRadata10[[#This Row],[1B. Barnehage:]]</f>
        <v>0</v>
      </c>
      <c r="I379" s="187">
        <f>[1]!BasilRadata10[[#This Row],[1B. Organisasjonsnummer:]]</f>
        <v>0</v>
      </c>
      <c r="J379" s="187">
        <f>[1]!BasilRadata10[[#This Row],[1C. Etablert drift(årstall):]]</f>
        <v>0</v>
      </c>
      <c r="K379" s="186">
        <f>[1]!BasilRadata10[[#This Row],[1D. Barnehagetype:]]</f>
        <v>0</v>
      </c>
      <c r="L379" s="187">
        <f>[1]!BasilRadata10[[#This Row],[2A. Barnehagens eier(Private eiere må fylle ut pkt.C):]]</f>
        <v>0</v>
      </c>
      <c r="M379" s="42">
        <f>[1]!BasilRadata10[[#This Row],[8E. Oppgi antall årsverk barnehagen har pensjonsforpliktelser for:]]</f>
        <v>0</v>
      </c>
      <c r="N379" s="11">
        <f>[1]!BasilRadata10[[#This Row],[HEQ
0-2]]</f>
        <v>0</v>
      </c>
      <c r="O379" s="11">
        <f>[1]!BasilRadata10[[#This Row],[HEQ
3-6]]</f>
        <v>0</v>
      </c>
    </row>
    <row r="380" spans="1:15" x14ac:dyDescent="0.25">
      <c r="A380" s="186">
        <f>[1]!BasilRadata10[[#This Row],[År]]</f>
        <v>0</v>
      </c>
      <c r="B380" s="187">
        <f>[1]!BasilRadata10[[#This Row],[1A. Kommunenr:]]</f>
        <v>0</v>
      </c>
      <c r="C380" s="186">
        <f>[1]!BasilRadata10[[#This Row],[1A. Kommune:]]</f>
        <v>0</v>
      </c>
      <c r="D380" s="186">
        <f>[1]!BasilRadata10[[#This Row],[1A. Bydelsnummer:]]</f>
        <v>0</v>
      </c>
      <c r="E380" s="186">
        <f>[1]!BasilRadata10[[#This Row],[1A. Bydelsnavn:]]</f>
        <v>0</v>
      </c>
      <c r="F380" s="186">
        <f>[1]!BasilRadata10[[#This Row],[1A. Fylkesnummer:]]</f>
        <v>0</v>
      </c>
      <c r="G380" s="186">
        <f>[1]!BasilRadata10[[#This Row],[1A. Fylkesnavn:]]</f>
        <v>0</v>
      </c>
      <c r="H380" s="187">
        <f>[1]!BasilRadata10[[#This Row],[1B. Barnehage:]]</f>
        <v>0</v>
      </c>
      <c r="I380" s="187">
        <f>[1]!BasilRadata10[[#This Row],[1B. Organisasjonsnummer:]]</f>
        <v>0</v>
      </c>
      <c r="J380" s="187">
        <f>[1]!BasilRadata10[[#This Row],[1C. Etablert drift(årstall):]]</f>
        <v>0</v>
      </c>
      <c r="K380" s="186">
        <f>[1]!BasilRadata10[[#This Row],[1D. Barnehagetype:]]</f>
        <v>0</v>
      </c>
      <c r="L380" s="187">
        <f>[1]!BasilRadata10[[#This Row],[2A. Barnehagens eier(Private eiere må fylle ut pkt.C):]]</f>
        <v>0</v>
      </c>
      <c r="M380" s="42">
        <f>[1]!BasilRadata10[[#This Row],[8E. Oppgi antall årsverk barnehagen har pensjonsforpliktelser for:]]</f>
        <v>0</v>
      </c>
      <c r="N380" s="11">
        <f>[1]!BasilRadata10[[#This Row],[HEQ
0-2]]</f>
        <v>0</v>
      </c>
      <c r="O380" s="11">
        <f>[1]!BasilRadata10[[#This Row],[HEQ
3-6]]</f>
        <v>0</v>
      </c>
    </row>
    <row r="381" spans="1:15" x14ac:dyDescent="0.25">
      <c r="A381" s="186">
        <f>[1]!BasilRadata10[[#This Row],[År]]</f>
        <v>0</v>
      </c>
      <c r="B381" s="187">
        <f>[1]!BasilRadata10[[#This Row],[1A. Kommunenr:]]</f>
        <v>0</v>
      </c>
      <c r="C381" s="186">
        <f>[1]!BasilRadata10[[#This Row],[1A. Kommune:]]</f>
        <v>0</v>
      </c>
      <c r="D381" s="186">
        <f>[1]!BasilRadata10[[#This Row],[1A. Bydelsnummer:]]</f>
        <v>0</v>
      </c>
      <c r="E381" s="186">
        <f>[1]!BasilRadata10[[#This Row],[1A. Bydelsnavn:]]</f>
        <v>0</v>
      </c>
      <c r="F381" s="186">
        <f>[1]!BasilRadata10[[#This Row],[1A. Fylkesnummer:]]</f>
        <v>0</v>
      </c>
      <c r="G381" s="186">
        <f>[1]!BasilRadata10[[#This Row],[1A. Fylkesnavn:]]</f>
        <v>0</v>
      </c>
      <c r="H381" s="187">
        <f>[1]!BasilRadata10[[#This Row],[1B. Barnehage:]]</f>
        <v>0</v>
      </c>
      <c r="I381" s="187">
        <f>[1]!BasilRadata10[[#This Row],[1B. Organisasjonsnummer:]]</f>
        <v>0</v>
      </c>
      <c r="J381" s="187">
        <f>[1]!BasilRadata10[[#This Row],[1C. Etablert drift(årstall):]]</f>
        <v>0</v>
      </c>
      <c r="K381" s="186">
        <f>[1]!BasilRadata10[[#This Row],[1D. Barnehagetype:]]</f>
        <v>0</v>
      </c>
      <c r="L381" s="187">
        <f>[1]!BasilRadata10[[#This Row],[2A. Barnehagens eier(Private eiere må fylle ut pkt.C):]]</f>
        <v>0</v>
      </c>
      <c r="M381" s="42">
        <f>[1]!BasilRadata10[[#This Row],[8E. Oppgi antall årsverk barnehagen har pensjonsforpliktelser for:]]</f>
        <v>0</v>
      </c>
      <c r="N381" s="11">
        <f>[1]!BasilRadata10[[#This Row],[HEQ
0-2]]</f>
        <v>0</v>
      </c>
      <c r="O381" s="11">
        <f>[1]!BasilRadata10[[#This Row],[HEQ
3-6]]</f>
        <v>0</v>
      </c>
    </row>
    <row r="382" spans="1:15" x14ac:dyDescent="0.25">
      <c r="A382" s="186">
        <f>[1]!BasilRadata10[[#This Row],[År]]</f>
        <v>0</v>
      </c>
      <c r="B382" s="187">
        <f>[1]!BasilRadata10[[#This Row],[1A. Kommunenr:]]</f>
        <v>0</v>
      </c>
      <c r="C382" s="186">
        <f>[1]!BasilRadata10[[#This Row],[1A. Kommune:]]</f>
        <v>0</v>
      </c>
      <c r="D382" s="186">
        <f>[1]!BasilRadata10[[#This Row],[1A. Bydelsnummer:]]</f>
        <v>0</v>
      </c>
      <c r="E382" s="186">
        <f>[1]!BasilRadata10[[#This Row],[1A. Bydelsnavn:]]</f>
        <v>0</v>
      </c>
      <c r="F382" s="186">
        <f>[1]!BasilRadata10[[#This Row],[1A. Fylkesnummer:]]</f>
        <v>0</v>
      </c>
      <c r="G382" s="186">
        <f>[1]!BasilRadata10[[#This Row],[1A. Fylkesnavn:]]</f>
        <v>0</v>
      </c>
      <c r="H382" s="187">
        <f>[1]!BasilRadata10[[#This Row],[1B. Barnehage:]]</f>
        <v>0</v>
      </c>
      <c r="I382" s="187">
        <f>[1]!BasilRadata10[[#This Row],[1B. Organisasjonsnummer:]]</f>
        <v>0</v>
      </c>
      <c r="J382" s="187">
        <f>[1]!BasilRadata10[[#This Row],[1C. Etablert drift(årstall):]]</f>
        <v>0</v>
      </c>
      <c r="K382" s="186">
        <f>[1]!BasilRadata10[[#This Row],[1D. Barnehagetype:]]</f>
        <v>0</v>
      </c>
      <c r="L382" s="187">
        <f>[1]!BasilRadata10[[#This Row],[2A. Barnehagens eier(Private eiere må fylle ut pkt.C):]]</f>
        <v>0</v>
      </c>
      <c r="M382" s="42">
        <f>[1]!BasilRadata10[[#This Row],[8E. Oppgi antall årsverk barnehagen har pensjonsforpliktelser for:]]</f>
        <v>0</v>
      </c>
      <c r="N382" s="11">
        <f>[1]!BasilRadata10[[#This Row],[HEQ
0-2]]</f>
        <v>0</v>
      </c>
      <c r="O382" s="11">
        <f>[1]!BasilRadata10[[#This Row],[HEQ
3-6]]</f>
        <v>0</v>
      </c>
    </row>
    <row r="383" spans="1:15" x14ac:dyDescent="0.25">
      <c r="A383" s="186">
        <f>[1]!BasilRadata10[[#This Row],[År]]</f>
        <v>0</v>
      </c>
      <c r="B383" s="187">
        <f>[1]!BasilRadata10[[#This Row],[1A. Kommunenr:]]</f>
        <v>0</v>
      </c>
      <c r="C383" s="186">
        <f>[1]!BasilRadata10[[#This Row],[1A. Kommune:]]</f>
        <v>0</v>
      </c>
      <c r="D383" s="186">
        <f>[1]!BasilRadata10[[#This Row],[1A. Bydelsnummer:]]</f>
        <v>0</v>
      </c>
      <c r="E383" s="186">
        <f>[1]!BasilRadata10[[#This Row],[1A. Bydelsnavn:]]</f>
        <v>0</v>
      </c>
      <c r="F383" s="186">
        <f>[1]!BasilRadata10[[#This Row],[1A. Fylkesnummer:]]</f>
        <v>0</v>
      </c>
      <c r="G383" s="186">
        <f>[1]!BasilRadata10[[#This Row],[1A. Fylkesnavn:]]</f>
        <v>0</v>
      </c>
      <c r="H383" s="187">
        <f>[1]!BasilRadata10[[#This Row],[1B. Barnehage:]]</f>
        <v>0</v>
      </c>
      <c r="I383" s="187">
        <f>[1]!BasilRadata10[[#This Row],[1B. Organisasjonsnummer:]]</f>
        <v>0</v>
      </c>
      <c r="J383" s="187">
        <f>[1]!BasilRadata10[[#This Row],[1C. Etablert drift(årstall):]]</f>
        <v>0</v>
      </c>
      <c r="K383" s="186">
        <f>[1]!BasilRadata10[[#This Row],[1D. Barnehagetype:]]</f>
        <v>0</v>
      </c>
      <c r="L383" s="187">
        <f>[1]!BasilRadata10[[#This Row],[2A. Barnehagens eier(Private eiere må fylle ut pkt.C):]]</f>
        <v>0</v>
      </c>
      <c r="M383" s="42">
        <f>[1]!BasilRadata10[[#This Row],[8E. Oppgi antall årsverk barnehagen har pensjonsforpliktelser for:]]</f>
        <v>0</v>
      </c>
      <c r="N383" s="11">
        <f>[1]!BasilRadata10[[#This Row],[HEQ
0-2]]</f>
        <v>0</v>
      </c>
      <c r="O383" s="11">
        <f>[1]!BasilRadata10[[#This Row],[HEQ
3-6]]</f>
        <v>0</v>
      </c>
    </row>
    <row r="384" spans="1:15" x14ac:dyDescent="0.25">
      <c r="A384" s="186">
        <f>[1]!BasilRadata10[[#This Row],[År]]</f>
        <v>0</v>
      </c>
      <c r="B384" s="187">
        <f>[1]!BasilRadata10[[#This Row],[1A. Kommunenr:]]</f>
        <v>0</v>
      </c>
      <c r="C384" s="186">
        <f>[1]!BasilRadata10[[#This Row],[1A. Kommune:]]</f>
        <v>0</v>
      </c>
      <c r="D384" s="186">
        <f>[1]!BasilRadata10[[#This Row],[1A. Bydelsnummer:]]</f>
        <v>0</v>
      </c>
      <c r="E384" s="186">
        <f>[1]!BasilRadata10[[#This Row],[1A. Bydelsnavn:]]</f>
        <v>0</v>
      </c>
      <c r="F384" s="186">
        <f>[1]!BasilRadata10[[#This Row],[1A. Fylkesnummer:]]</f>
        <v>0</v>
      </c>
      <c r="G384" s="186">
        <f>[1]!BasilRadata10[[#This Row],[1A. Fylkesnavn:]]</f>
        <v>0</v>
      </c>
      <c r="H384" s="187">
        <f>[1]!BasilRadata10[[#This Row],[1B. Barnehage:]]</f>
        <v>0</v>
      </c>
      <c r="I384" s="187">
        <f>[1]!BasilRadata10[[#This Row],[1B. Organisasjonsnummer:]]</f>
        <v>0</v>
      </c>
      <c r="J384" s="187">
        <f>[1]!BasilRadata10[[#This Row],[1C. Etablert drift(årstall):]]</f>
        <v>0</v>
      </c>
      <c r="K384" s="186">
        <f>[1]!BasilRadata10[[#This Row],[1D. Barnehagetype:]]</f>
        <v>0</v>
      </c>
      <c r="L384" s="187">
        <f>[1]!BasilRadata10[[#This Row],[2A. Barnehagens eier(Private eiere må fylle ut pkt.C):]]</f>
        <v>0</v>
      </c>
      <c r="M384" s="42">
        <f>[1]!BasilRadata10[[#This Row],[8E. Oppgi antall årsverk barnehagen har pensjonsforpliktelser for:]]</f>
        <v>0</v>
      </c>
      <c r="N384" s="11">
        <f>[1]!BasilRadata10[[#This Row],[HEQ
0-2]]</f>
        <v>0</v>
      </c>
      <c r="O384" s="11">
        <f>[1]!BasilRadata10[[#This Row],[HEQ
3-6]]</f>
        <v>0</v>
      </c>
    </row>
    <row r="385" spans="1:15" x14ac:dyDescent="0.25">
      <c r="A385" s="186">
        <f>[1]!BasilRadata10[[#This Row],[År]]</f>
        <v>0</v>
      </c>
      <c r="B385" s="187">
        <f>[1]!BasilRadata10[[#This Row],[1A. Kommunenr:]]</f>
        <v>0</v>
      </c>
      <c r="C385" s="186">
        <f>[1]!BasilRadata10[[#This Row],[1A. Kommune:]]</f>
        <v>0</v>
      </c>
      <c r="D385" s="186">
        <f>[1]!BasilRadata10[[#This Row],[1A. Bydelsnummer:]]</f>
        <v>0</v>
      </c>
      <c r="E385" s="186">
        <f>[1]!BasilRadata10[[#This Row],[1A. Bydelsnavn:]]</f>
        <v>0</v>
      </c>
      <c r="F385" s="186">
        <f>[1]!BasilRadata10[[#This Row],[1A. Fylkesnummer:]]</f>
        <v>0</v>
      </c>
      <c r="G385" s="186">
        <f>[1]!BasilRadata10[[#This Row],[1A. Fylkesnavn:]]</f>
        <v>0</v>
      </c>
      <c r="H385" s="187">
        <f>[1]!BasilRadata10[[#This Row],[1B. Barnehage:]]</f>
        <v>0</v>
      </c>
      <c r="I385" s="187">
        <f>[1]!BasilRadata10[[#This Row],[1B. Organisasjonsnummer:]]</f>
        <v>0</v>
      </c>
      <c r="J385" s="187">
        <f>[1]!BasilRadata10[[#This Row],[1C. Etablert drift(årstall):]]</f>
        <v>0</v>
      </c>
      <c r="K385" s="186">
        <f>[1]!BasilRadata10[[#This Row],[1D. Barnehagetype:]]</f>
        <v>0</v>
      </c>
      <c r="L385" s="187">
        <f>[1]!BasilRadata10[[#This Row],[2A. Barnehagens eier(Private eiere må fylle ut pkt.C):]]</f>
        <v>0</v>
      </c>
      <c r="M385" s="42">
        <f>[1]!BasilRadata10[[#This Row],[8E. Oppgi antall årsverk barnehagen har pensjonsforpliktelser for:]]</f>
        <v>0</v>
      </c>
      <c r="N385" s="11">
        <f>[1]!BasilRadata10[[#This Row],[HEQ
0-2]]</f>
        <v>0</v>
      </c>
      <c r="O385" s="11">
        <f>[1]!BasilRadata10[[#This Row],[HEQ
3-6]]</f>
        <v>0</v>
      </c>
    </row>
    <row r="386" spans="1:15" x14ac:dyDescent="0.25">
      <c r="A386" s="186">
        <f>[1]!BasilRadata10[[#This Row],[År]]</f>
        <v>0</v>
      </c>
      <c r="B386" s="187">
        <f>[1]!BasilRadata10[[#This Row],[1A. Kommunenr:]]</f>
        <v>0</v>
      </c>
      <c r="C386" s="186">
        <f>[1]!BasilRadata10[[#This Row],[1A. Kommune:]]</f>
        <v>0</v>
      </c>
      <c r="D386" s="186">
        <f>[1]!BasilRadata10[[#This Row],[1A. Bydelsnummer:]]</f>
        <v>0</v>
      </c>
      <c r="E386" s="186">
        <f>[1]!BasilRadata10[[#This Row],[1A. Bydelsnavn:]]</f>
        <v>0</v>
      </c>
      <c r="F386" s="186">
        <f>[1]!BasilRadata10[[#This Row],[1A. Fylkesnummer:]]</f>
        <v>0</v>
      </c>
      <c r="G386" s="186">
        <f>[1]!BasilRadata10[[#This Row],[1A. Fylkesnavn:]]</f>
        <v>0</v>
      </c>
      <c r="H386" s="187">
        <f>[1]!BasilRadata10[[#This Row],[1B. Barnehage:]]</f>
        <v>0</v>
      </c>
      <c r="I386" s="187">
        <f>[1]!BasilRadata10[[#This Row],[1B. Organisasjonsnummer:]]</f>
        <v>0</v>
      </c>
      <c r="J386" s="187">
        <f>[1]!BasilRadata10[[#This Row],[1C. Etablert drift(årstall):]]</f>
        <v>0</v>
      </c>
      <c r="K386" s="186">
        <f>[1]!BasilRadata10[[#This Row],[1D. Barnehagetype:]]</f>
        <v>0</v>
      </c>
      <c r="L386" s="187">
        <f>[1]!BasilRadata10[[#This Row],[2A. Barnehagens eier(Private eiere må fylle ut pkt.C):]]</f>
        <v>0</v>
      </c>
      <c r="M386" s="42">
        <f>[1]!BasilRadata10[[#This Row],[8E. Oppgi antall årsverk barnehagen har pensjonsforpliktelser for:]]</f>
        <v>0</v>
      </c>
      <c r="N386" s="11">
        <f>[1]!BasilRadata10[[#This Row],[HEQ
0-2]]</f>
        <v>0</v>
      </c>
      <c r="O386" s="11">
        <f>[1]!BasilRadata10[[#This Row],[HEQ
3-6]]</f>
        <v>0</v>
      </c>
    </row>
    <row r="387" spans="1:15" x14ac:dyDescent="0.25">
      <c r="A387" s="186">
        <f>[1]!BasilRadata10[[#This Row],[År]]</f>
        <v>0</v>
      </c>
      <c r="B387" s="187">
        <f>[1]!BasilRadata10[[#This Row],[1A. Kommunenr:]]</f>
        <v>0</v>
      </c>
      <c r="C387" s="186">
        <f>[1]!BasilRadata10[[#This Row],[1A. Kommune:]]</f>
        <v>0</v>
      </c>
      <c r="D387" s="186">
        <f>[1]!BasilRadata10[[#This Row],[1A. Bydelsnummer:]]</f>
        <v>0</v>
      </c>
      <c r="E387" s="186">
        <f>[1]!BasilRadata10[[#This Row],[1A. Bydelsnavn:]]</f>
        <v>0</v>
      </c>
      <c r="F387" s="186">
        <f>[1]!BasilRadata10[[#This Row],[1A. Fylkesnummer:]]</f>
        <v>0</v>
      </c>
      <c r="G387" s="186">
        <f>[1]!BasilRadata10[[#This Row],[1A. Fylkesnavn:]]</f>
        <v>0</v>
      </c>
      <c r="H387" s="187">
        <f>[1]!BasilRadata10[[#This Row],[1B. Barnehage:]]</f>
        <v>0</v>
      </c>
      <c r="I387" s="187">
        <f>[1]!BasilRadata10[[#This Row],[1B. Organisasjonsnummer:]]</f>
        <v>0</v>
      </c>
      <c r="J387" s="187">
        <f>[1]!BasilRadata10[[#This Row],[1C. Etablert drift(årstall):]]</f>
        <v>0</v>
      </c>
      <c r="K387" s="186">
        <f>[1]!BasilRadata10[[#This Row],[1D. Barnehagetype:]]</f>
        <v>0</v>
      </c>
      <c r="L387" s="187">
        <f>[1]!BasilRadata10[[#This Row],[2A. Barnehagens eier(Private eiere må fylle ut pkt.C):]]</f>
        <v>0</v>
      </c>
      <c r="M387" s="42">
        <f>[1]!BasilRadata10[[#This Row],[8E. Oppgi antall årsverk barnehagen har pensjonsforpliktelser for:]]</f>
        <v>0</v>
      </c>
      <c r="N387" s="11">
        <f>[1]!BasilRadata10[[#This Row],[HEQ
0-2]]</f>
        <v>0</v>
      </c>
      <c r="O387" s="11">
        <f>[1]!BasilRadata10[[#This Row],[HEQ
3-6]]</f>
        <v>0</v>
      </c>
    </row>
    <row r="388" spans="1:15" x14ac:dyDescent="0.25">
      <c r="A388" s="186">
        <f>[1]!BasilRadata10[[#This Row],[År]]</f>
        <v>0</v>
      </c>
      <c r="B388" s="187">
        <f>[1]!BasilRadata10[[#This Row],[1A. Kommunenr:]]</f>
        <v>0</v>
      </c>
      <c r="C388" s="186">
        <f>[1]!BasilRadata10[[#This Row],[1A. Kommune:]]</f>
        <v>0</v>
      </c>
      <c r="D388" s="186">
        <f>[1]!BasilRadata10[[#This Row],[1A. Bydelsnummer:]]</f>
        <v>0</v>
      </c>
      <c r="E388" s="186">
        <f>[1]!BasilRadata10[[#This Row],[1A. Bydelsnavn:]]</f>
        <v>0</v>
      </c>
      <c r="F388" s="186">
        <f>[1]!BasilRadata10[[#This Row],[1A. Fylkesnummer:]]</f>
        <v>0</v>
      </c>
      <c r="G388" s="186">
        <f>[1]!BasilRadata10[[#This Row],[1A. Fylkesnavn:]]</f>
        <v>0</v>
      </c>
      <c r="H388" s="187">
        <f>[1]!BasilRadata10[[#This Row],[1B. Barnehage:]]</f>
        <v>0</v>
      </c>
      <c r="I388" s="187">
        <f>[1]!BasilRadata10[[#This Row],[1B. Organisasjonsnummer:]]</f>
        <v>0</v>
      </c>
      <c r="J388" s="187">
        <f>[1]!BasilRadata10[[#This Row],[1C. Etablert drift(årstall):]]</f>
        <v>0</v>
      </c>
      <c r="K388" s="186">
        <f>[1]!BasilRadata10[[#This Row],[1D. Barnehagetype:]]</f>
        <v>0</v>
      </c>
      <c r="L388" s="187">
        <f>[1]!BasilRadata10[[#This Row],[2A. Barnehagens eier(Private eiere må fylle ut pkt.C):]]</f>
        <v>0</v>
      </c>
      <c r="M388" s="42">
        <f>[1]!BasilRadata10[[#This Row],[8E. Oppgi antall årsverk barnehagen har pensjonsforpliktelser for:]]</f>
        <v>0</v>
      </c>
      <c r="N388" s="11">
        <f>[1]!BasilRadata10[[#This Row],[HEQ
0-2]]</f>
        <v>0</v>
      </c>
      <c r="O388" s="11">
        <f>[1]!BasilRadata10[[#This Row],[HEQ
3-6]]</f>
        <v>0</v>
      </c>
    </row>
    <row r="389" spans="1:15" x14ac:dyDescent="0.25">
      <c r="A389" s="186">
        <f>[1]!BasilRadata10[[#This Row],[År]]</f>
        <v>0</v>
      </c>
      <c r="B389" s="187">
        <f>[1]!BasilRadata10[[#This Row],[1A. Kommunenr:]]</f>
        <v>0</v>
      </c>
      <c r="C389" s="186">
        <f>[1]!BasilRadata10[[#This Row],[1A. Kommune:]]</f>
        <v>0</v>
      </c>
      <c r="D389" s="186">
        <f>[1]!BasilRadata10[[#This Row],[1A. Bydelsnummer:]]</f>
        <v>0</v>
      </c>
      <c r="E389" s="186">
        <f>[1]!BasilRadata10[[#This Row],[1A. Bydelsnavn:]]</f>
        <v>0</v>
      </c>
      <c r="F389" s="186">
        <f>[1]!BasilRadata10[[#This Row],[1A. Fylkesnummer:]]</f>
        <v>0</v>
      </c>
      <c r="G389" s="186">
        <f>[1]!BasilRadata10[[#This Row],[1A. Fylkesnavn:]]</f>
        <v>0</v>
      </c>
      <c r="H389" s="187">
        <f>[1]!BasilRadata10[[#This Row],[1B. Barnehage:]]</f>
        <v>0</v>
      </c>
      <c r="I389" s="187">
        <f>[1]!BasilRadata10[[#This Row],[1B. Organisasjonsnummer:]]</f>
        <v>0</v>
      </c>
      <c r="J389" s="187">
        <f>[1]!BasilRadata10[[#This Row],[1C. Etablert drift(årstall):]]</f>
        <v>0</v>
      </c>
      <c r="K389" s="186">
        <f>[1]!BasilRadata10[[#This Row],[1D. Barnehagetype:]]</f>
        <v>0</v>
      </c>
      <c r="L389" s="187">
        <f>[1]!BasilRadata10[[#This Row],[2A. Barnehagens eier(Private eiere må fylle ut pkt.C):]]</f>
        <v>0</v>
      </c>
      <c r="M389" s="42">
        <f>[1]!BasilRadata10[[#This Row],[8E. Oppgi antall årsverk barnehagen har pensjonsforpliktelser for:]]</f>
        <v>0</v>
      </c>
      <c r="N389" s="11">
        <f>[1]!BasilRadata10[[#This Row],[HEQ
0-2]]</f>
        <v>0</v>
      </c>
      <c r="O389" s="11">
        <f>[1]!BasilRadata10[[#This Row],[HEQ
3-6]]</f>
        <v>0</v>
      </c>
    </row>
    <row r="390" spans="1:15" x14ac:dyDescent="0.25">
      <c r="A390" s="186">
        <f>[1]!BasilRadata10[[#This Row],[År]]</f>
        <v>0</v>
      </c>
      <c r="B390" s="187">
        <f>[1]!BasilRadata10[[#This Row],[1A. Kommunenr:]]</f>
        <v>0</v>
      </c>
      <c r="C390" s="186">
        <f>[1]!BasilRadata10[[#This Row],[1A. Kommune:]]</f>
        <v>0</v>
      </c>
      <c r="D390" s="186">
        <f>[1]!BasilRadata10[[#This Row],[1A. Bydelsnummer:]]</f>
        <v>0</v>
      </c>
      <c r="E390" s="186">
        <f>[1]!BasilRadata10[[#This Row],[1A. Bydelsnavn:]]</f>
        <v>0</v>
      </c>
      <c r="F390" s="186">
        <f>[1]!BasilRadata10[[#This Row],[1A. Fylkesnummer:]]</f>
        <v>0</v>
      </c>
      <c r="G390" s="186">
        <f>[1]!BasilRadata10[[#This Row],[1A. Fylkesnavn:]]</f>
        <v>0</v>
      </c>
      <c r="H390" s="187">
        <f>[1]!BasilRadata10[[#This Row],[1B. Barnehage:]]</f>
        <v>0</v>
      </c>
      <c r="I390" s="187">
        <f>[1]!BasilRadata10[[#This Row],[1B. Organisasjonsnummer:]]</f>
        <v>0</v>
      </c>
      <c r="J390" s="187">
        <f>[1]!BasilRadata10[[#This Row],[1C. Etablert drift(årstall):]]</f>
        <v>0</v>
      </c>
      <c r="K390" s="186">
        <f>[1]!BasilRadata10[[#This Row],[1D. Barnehagetype:]]</f>
        <v>0</v>
      </c>
      <c r="L390" s="187">
        <f>[1]!BasilRadata10[[#This Row],[2A. Barnehagens eier(Private eiere må fylle ut pkt.C):]]</f>
        <v>0</v>
      </c>
      <c r="M390" s="42">
        <f>[1]!BasilRadata10[[#This Row],[8E. Oppgi antall årsverk barnehagen har pensjonsforpliktelser for:]]</f>
        <v>0</v>
      </c>
      <c r="N390" s="11">
        <f>[1]!BasilRadata10[[#This Row],[HEQ
0-2]]</f>
        <v>0</v>
      </c>
      <c r="O390" s="11">
        <f>[1]!BasilRadata10[[#This Row],[HEQ
3-6]]</f>
        <v>0</v>
      </c>
    </row>
    <row r="391" spans="1:15" x14ac:dyDescent="0.25">
      <c r="A391" s="186">
        <f>[1]!BasilRadata10[[#This Row],[År]]</f>
        <v>0</v>
      </c>
      <c r="B391" s="187">
        <f>[1]!BasilRadata10[[#This Row],[1A. Kommunenr:]]</f>
        <v>0</v>
      </c>
      <c r="C391" s="186">
        <f>[1]!BasilRadata10[[#This Row],[1A. Kommune:]]</f>
        <v>0</v>
      </c>
      <c r="D391" s="186">
        <f>[1]!BasilRadata10[[#This Row],[1A. Bydelsnummer:]]</f>
        <v>0</v>
      </c>
      <c r="E391" s="186">
        <f>[1]!BasilRadata10[[#This Row],[1A. Bydelsnavn:]]</f>
        <v>0</v>
      </c>
      <c r="F391" s="186">
        <f>[1]!BasilRadata10[[#This Row],[1A. Fylkesnummer:]]</f>
        <v>0</v>
      </c>
      <c r="G391" s="186">
        <f>[1]!BasilRadata10[[#This Row],[1A. Fylkesnavn:]]</f>
        <v>0</v>
      </c>
      <c r="H391" s="187">
        <f>[1]!BasilRadata10[[#This Row],[1B. Barnehage:]]</f>
        <v>0</v>
      </c>
      <c r="I391" s="187">
        <f>[1]!BasilRadata10[[#This Row],[1B. Organisasjonsnummer:]]</f>
        <v>0</v>
      </c>
      <c r="J391" s="187">
        <f>[1]!BasilRadata10[[#This Row],[1C. Etablert drift(årstall):]]</f>
        <v>0</v>
      </c>
      <c r="K391" s="186">
        <f>[1]!BasilRadata10[[#This Row],[1D. Barnehagetype:]]</f>
        <v>0</v>
      </c>
      <c r="L391" s="187">
        <f>[1]!BasilRadata10[[#This Row],[2A. Barnehagens eier(Private eiere må fylle ut pkt.C):]]</f>
        <v>0</v>
      </c>
      <c r="M391" s="42">
        <f>[1]!BasilRadata10[[#This Row],[8E. Oppgi antall årsverk barnehagen har pensjonsforpliktelser for:]]</f>
        <v>0</v>
      </c>
      <c r="N391" s="11">
        <f>[1]!BasilRadata10[[#This Row],[HEQ
0-2]]</f>
        <v>0</v>
      </c>
      <c r="O391" s="11">
        <f>[1]!BasilRadata10[[#This Row],[HEQ
3-6]]</f>
        <v>0</v>
      </c>
    </row>
    <row r="392" spans="1:15" x14ac:dyDescent="0.25">
      <c r="A392" s="186">
        <f>[1]!BasilRadata10[[#This Row],[År]]</f>
        <v>0</v>
      </c>
      <c r="B392" s="187">
        <f>[1]!BasilRadata10[[#This Row],[1A. Kommunenr:]]</f>
        <v>0</v>
      </c>
      <c r="C392" s="186">
        <f>[1]!BasilRadata10[[#This Row],[1A. Kommune:]]</f>
        <v>0</v>
      </c>
      <c r="D392" s="186">
        <f>[1]!BasilRadata10[[#This Row],[1A. Bydelsnummer:]]</f>
        <v>0</v>
      </c>
      <c r="E392" s="186">
        <f>[1]!BasilRadata10[[#This Row],[1A. Bydelsnavn:]]</f>
        <v>0</v>
      </c>
      <c r="F392" s="186">
        <f>[1]!BasilRadata10[[#This Row],[1A. Fylkesnummer:]]</f>
        <v>0</v>
      </c>
      <c r="G392" s="186">
        <f>[1]!BasilRadata10[[#This Row],[1A. Fylkesnavn:]]</f>
        <v>0</v>
      </c>
      <c r="H392" s="187">
        <f>[1]!BasilRadata10[[#This Row],[1B. Barnehage:]]</f>
        <v>0</v>
      </c>
      <c r="I392" s="187">
        <f>[1]!BasilRadata10[[#This Row],[1B. Organisasjonsnummer:]]</f>
        <v>0</v>
      </c>
      <c r="J392" s="187">
        <f>[1]!BasilRadata10[[#This Row],[1C. Etablert drift(årstall):]]</f>
        <v>0</v>
      </c>
      <c r="K392" s="186">
        <f>[1]!BasilRadata10[[#This Row],[1D. Barnehagetype:]]</f>
        <v>0</v>
      </c>
      <c r="L392" s="187">
        <f>[1]!BasilRadata10[[#This Row],[2A. Barnehagens eier(Private eiere må fylle ut pkt.C):]]</f>
        <v>0</v>
      </c>
      <c r="M392" s="42">
        <f>[1]!BasilRadata10[[#This Row],[8E. Oppgi antall årsverk barnehagen har pensjonsforpliktelser for:]]</f>
        <v>0</v>
      </c>
      <c r="N392" s="11">
        <f>[1]!BasilRadata10[[#This Row],[HEQ
0-2]]</f>
        <v>0</v>
      </c>
      <c r="O392" s="11">
        <f>[1]!BasilRadata10[[#This Row],[HEQ
3-6]]</f>
        <v>0</v>
      </c>
    </row>
    <row r="393" spans="1:15" x14ac:dyDescent="0.25">
      <c r="A393" s="186">
        <f>[1]!BasilRadata10[[#This Row],[År]]</f>
        <v>0</v>
      </c>
      <c r="B393" s="187">
        <f>[1]!BasilRadata10[[#This Row],[1A. Kommunenr:]]</f>
        <v>0</v>
      </c>
      <c r="C393" s="186">
        <f>[1]!BasilRadata10[[#This Row],[1A. Kommune:]]</f>
        <v>0</v>
      </c>
      <c r="D393" s="186">
        <f>[1]!BasilRadata10[[#This Row],[1A. Bydelsnummer:]]</f>
        <v>0</v>
      </c>
      <c r="E393" s="186">
        <f>[1]!BasilRadata10[[#This Row],[1A. Bydelsnavn:]]</f>
        <v>0</v>
      </c>
      <c r="F393" s="186">
        <f>[1]!BasilRadata10[[#This Row],[1A. Fylkesnummer:]]</f>
        <v>0</v>
      </c>
      <c r="G393" s="186">
        <f>[1]!BasilRadata10[[#This Row],[1A. Fylkesnavn:]]</f>
        <v>0</v>
      </c>
      <c r="H393" s="187">
        <f>[1]!BasilRadata10[[#This Row],[1B. Barnehage:]]</f>
        <v>0</v>
      </c>
      <c r="I393" s="187">
        <f>[1]!BasilRadata10[[#This Row],[1B. Organisasjonsnummer:]]</f>
        <v>0</v>
      </c>
      <c r="J393" s="187">
        <f>[1]!BasilRadata10[[#This Row],[1C. Etablert drift(årstall):]]</f>
        <v>0</v>
      </c>
      <c r="K393" s="186">
        <f>[1]!BasilRadata10[[#This Row],[1D. Barnehagetype:]]</f>
        <v>0</v>
      </c>
      <c r="L393" s="187">
        <f>[1]!BasilRadata10[[#This Row],[2A. Barnehagens eier(Private eiere må fylle ut pkt.C):]]</f>
        <v>0</v>
      </c>
      <c r="M393" s="42">
        <f>[1]!BasilRadata10[[#This Row],[8E. Oppgi antall årsverk barnehagen har pensjonsforpliktelser for:]]</f>
        <v>0</v>
      </c>
      <c r="N393" s="11">
        <f>[1]!BasilRadata10[[#This Row],[HEQ
0-2]]</f>
        <v>0</v>
      </c>
      <c r="O393" s="11">
        <f>[1]!BasilRadata10[[#This Row],[HEQ
3-6]]</f>
        <v>0</v>
      </c>
    </row>
    <row r="394" spans="1:15" x14ac:dyDescent="0.25">
      <c r="A394" s="186">
        <f>[1]!BasilRadata10[[#This Row],[År]]</f>
        <v>0</v>
      </c>
      <c r="B394" s="187">
        <f>[1]!BasilRadata10[[#This Row],[1A. Kommunenr:]]</f>
        <v>0</v>
      </c>
      <c r="C394" s="186">
        <f>[1]!BasilRadata10[[#This Row],[1A. Kommune:]]</f>
        <v>0</v>
      </c>
      <c r="D394" s="186">
        <f>[1]!BasilRadata10[[#This Row],[1A. Bydelsnummer:]]</f>
        <v>0</v>
      </c>
      <c r="E394" s="186">
        <f>[1]!BasilRadata10[[#This Row],[1A. Bydelsnavn:]]</f>
        <v>0</v>
      </c>
      <c r="F394" s="186">
        <f>[1]!BasilRadata10[[#This Row],[1A. Fylkesnummer:]]</f>
        <v>0</v>
      </c>
      <c r="G394" s="186">
        <f>[1]!BasilRadata10[[#This Row],[1A. Fylkesnavn:]]</f>
        <v>0</v>
      </c>
      <c r="H394" s="187">
        <f>[1]!BasilRadata10[[#This Row],[1B. Barnehage:]]</f>
        <v>0</v>
      </c>
      <c r="I394" s="187">
        <f>[1]!BasilRadata10[[#This Row],[1B. Organisasjonsnummer:]]</f>
        <v>0</v>
      </c>
      <c r="J394" s="187">
        <f>[1]!BasilRadata10[[#This Row],[1C. Etablert drift(årstall):]]</f>
        <v>0</v>
      </c>
      <c r="K394" s="186">
        <f>[1]!BasilRadata10[[#This Row],[1D. Barnehagetype:]]</f>
        <v>0</v>
      </c>
      <c r="L394" s="187">
        <f>[1]!BasilRadata10[[#This Row],[2A. Barnehagens eier(Private eiere må fylle ut pkt.C):]]</f>
        <v>0</v>
      </c>
      <c r="M394" s="42">
        <f>[1]!BasilRadata10[[#This Row],[8E. Oppgi antall årsverk barnehagen har pensjonsforpliktelser for:]]</f>
        <v>0</v>
      </c>
      <c r="N394" s="11">
        <f>[1]!BasilRadata10[[#This Row],[HEQ
0-2]]</f>
        <v>0</v>
      </c>
      <c r="O394" s="11">
        <f>[1]!BasilRadata10[[#This Row],[HEQ
3-6]]</f>
        <v>0</v>
      </c>
    </row>
    <row r="395" spans="1:15" x14ac:dyDescent="0.25">
      <c r="A395" s="186">
        <f>[1]!BasilRadata10[[#This Row],[År]]</f>
        <v>0</v>
      </c>
      <c r="B395" s="187">
        <f>[1]!BasilRadata10[[#This Row],[1A. Kommunenr:]]</f>
        <v>0</v>
      </c>
      <c r="C395" s="186">
        <f>[1]!BasilRadata10[[#This Row],[1A. Kommune:]]</f>
        <v>0</v>
      </c>
      <c r="D395" s="186">
        <f>[1]!BasilRadata10[[#This Row],[1A. Bydelsnummer:]]</f>
        <v>0</v>
      </c>
      <c r="E395" s="186">
        <f>[1]!BasilRadata10[[#This Row],[1A. Bydelsnavn:]]</f>
        <v>0</v>
      </c>
      <c r="F395" s="186">
        <f>[1]!BasilRadata10[[#This Row],[1A. Fylkesnummer:]]</f>
        <v>0</v>
      </c>
      <c r="G395" s="186">
        <f>[1]!BasilRadata10[[#This Row],[1A. Fylkesnavn:]]</f>
        <v>0</v>
      </c>
      <c r="H395" s="187">
        <f>[1]!BasilRadata10[[#This Row],[1B. Barnehage:]]</f>
        <v>0</v>
      </c>
      <c r="I395" s="187">
        <f>[1]!BasilRadata10[[#This Row],[1B. Organisasjonsnummer:]]</f>
        <v>0</v>
      </c>
      <c r="J395" s="187">
        <f>[1]!BasilRadata10[[#This Row],[1C. Etablert drift(årstall):]]</f>
        <v>0</v>
      </c>
      <c r="K395" s="186">
        <f>[1]!BasilRadata10[[#This Row],[1D. Barnehagetype:]]</f>
        <v>0</v>
      </c>
      <c r="L395" s="187">
        <f>[1]!BasilRadata10[[#This Row],[2A. Barnehagens eier(Private eiere må fylle ut pkt.C):]]</f>
        <v>0</v>
      </c>
      <c r="M395" s="42">
        <f>[1]!BasilRadata10[[#This Row],[8E. Oppgi antall årsverk barnehagen har pensjonsforpliktelser for:]]</f>
        <v>0</v>
      </c>
      <c r="N395" s="11">
        <f>[1]!BasilRadata10[[#This Row],[HEQ
0-2]]</f>
        <v>0</v>
      </c>
      <c r="O395" s="11">
        <f>[1]!BasilRadata10[[#This Row],[HEQ
3-6]]</f>
        <v>0</v>
      </c>
    </row>
    <row r="396" spans="1:15" x14ac:dyDescent="0.25">
      <c r="A396" s="186">
        <f>[1]!BasilRadata10[[#This Row],[År]]</f>
        <v>0</v>
      </c>
      <c r="B396" s="187">
        <f>[1]!BasilRadata10[[#This Row],[1A. Kommunenr:]]</f>
        <v>0</v>
      </c>
      <c r="C396" s="186">
        <f>[1]!BasilRadata10[[#This Row],[1A. Kommune:]]</f>
        <v>0</v>
      </c>
      <c r="D396" s="186">
        <f>[1]!BasilRadata10[[#This Row],[1A. Bydelsnummer:]]</f>
        <v>0</v>
      </c>
      <c r="E396" s="186">
        <f>[1]!BasilRadata10[[#This Row],[1A. Bydelsnavn:]]</f>
        <v>0</v>
      </c>
      <c r="F396" s="186">
        <f>[1]!BasilRadata10[[#This Row],[1A. Fylkesnummer:]]</f>
        <v>0</v>
      </c>
      <c r="G396" s="186">
        <f>[1]!BasilRadata10[[#This Row],[1A. Fylkesnavn:]]</f>
        <v>0</v>
      </c>
      <c r="H396" s="187">
        <f>[1]!BasilRadata10[[#This Row],[1B. Barnehage:]]</f>
        <v>0</v>
      </c>
      <c r="I396" s="187">
        <f>[1]!BasilRadata10[[#This Row],[1B. Organisasjonsnummer:]]</f>
        <v>0</v>
      </c>
      <c r="J396" s="187">
        <f>[1]!BasilRadata10[[#This Row],[1C. Etablert drift(årstall):]]</f>
        <v>0</v>
      </c>
      <c r="K396" s="186">
        <f>[1]!BasilRadata10[[#This Row],[1D. Barnehagetype:]]</f>
        <v>0</v>
      </c>
      <c r="L396" s="187">
        <f>[1]!BasilRadata10[[#This Row],[2A. Barnehagens eier(Private eiere må fylle ut pkt.C):]]</f>
        <v>0</v>
      </c>
      <c r="M396" s="42">
        <f>[1]!BasilRadata10[[#This Row],[8E. Oppgi antall årsverk barnehagen har pensjonsforpliktelser for:]]</f>
        <v>0</v>
      </c>
      <c r="N396" s="11">
        <f>[1]!BasilRadata10[[#This Row],[HEQ
0-2]]</f>
        <v>0</v>
      </c>
      <c r="O396" s="11">
        <f>[1]!BasilRadata10[[#This Row],[HEQ
3-6]]</f>
        <v>0</v>
      </c>
    </row>
    <row r="397" spans="1:15" x14ac:dyDescent="0.25">
      <c r="A397" s="186">
        <f>[1]!BasilRadata10[[#This Row],[År]]</f>
        <v>0</v>
      </c>
      <c r="B397" s="187">
        <f>[1]!BasilRadata10[[#This Row],[1A. Kommunenr:]]</f>
        <v>0</v>
      </c>
      <c r="C397" s="186">
        <f>[1]!BasilRadata10[[#This Row],[1A. Kommune:]]</f>
        <v>0</v>
      </c>
      <c r="D397" s="186">
        <f>[1]!BasilRadata10[[#This Row],[1A. Bydelsnummer:]]</f>
        <v>0</v>
      </c>
      <c r="E397" s="186">
        <f>[1]!BasilRadata10[[#This Row],[1A. Bydelsnavn:]]</f>
        <v>0</v>
      </c>
      <c r="F397" s="186">
        <f>[1]!BasilRadata10[[#This Row],[1A. Fylkesnummer:]]</f>
        <v>0</v>
      </c>
      <c r="G397" s="186">
        <f>[1]!BasilRadata10[[#This Row],[1A. Fylkesnavn:]]</f>
        <v>0</v>
      </c>
      <c r="H397" s="187">
        <f>[1]!BasilRadata10[[#This Row],[1B. Barnehage:]]</f>
        <v>0</v>
      </c>
      <c r="I397" s="187">
        <f>[1]!BasilRadata10[[#This Row],[1B. Organisasjonsnummer:]]</f>
        <v>0</v>
      </c>
      <c r="J397" s="187">
        <f>[1]!BasilRadata10[[#This Row],[1C. Etablert drift(årstall):]]</f>
        <v>0</v>
      </c>
      <c r="K397" s="186">
        <f>[1]!BasilRadata10[[#This Row],[1D. Barnehagetype:]]</f>
        <v>0</v>
      </c>
      <c r="L397" s="187">
        <f>[1]!BasilRadata10[[#This Row],[2A. Barnehagens eier(Private eiere må fylle ut pkt.C):]]</f>
        <v>0</v>
      </c>
      <c r="M397" s="42">
        <f>[1]!BasilRadata10[[#This Row],[8E. Oppgi antall årsverk barnehagen har pensjonsforpliktelser for:]]</f>
        <v>0</v>
      </c>
      <c r="N397" s="11">
        <f>[1]!BasilRadata10[[#This Row],[HEQ
0-2]]</f>
        <v>0</v>
      </c>
      <c r="O397" s="11">
        <f>[1]!BasilRadata10[[#This Row],[HEQ
3-6]]</f>
        <v>0</v>
      </c>
    </row>
    <row r="398" spans="1:15" x14ac:dyDescent="0.25">
      <c r="A398" s="186">
        <f>[1]!BasilRadata10[[#This Row],[År]]</f>
        <v>0</v>
      </c>
      <c r="B398" s="187">
        <f>[1]!BasilRadata10[[#This Row],[1A. Kommunenr:]]</f>
        <v>0</v>
      </c>
      <c r="C398" s="186">
        <f>[1]!BasilRadata10[[#This Row],[1A. Kommune:]]</f>
        <v>0</v>
      </c>
      <c r="D398" s="186">
        <f>[1]!BasilRadata10[[#This Row],[1A. Bydelsnummer:]]</f>
        <v>0</v>
      </c>
      <c r="E398" s="186">
        <f>[1]!BasilRadata10[[#This Row],[1A. Bydelsnavn:]]</f>
        <v>0</v>
      </c>
      <c r="F398" s="186">
        <f>[1]!BasilRadata10[[#This Row],[1A. Fylkesnummer:]]</f>
        <v>0</v>
      </c>
      <c r="G398" s="186">
        <f>[1]!BasilRadata10[[#This Row],[1A. Fylkesnavn:]]</f>
        <v>0</v>
      </c>
      <c r="H398" s="187">
        <f>[1]!BasilRadata10[[#This Row],[1B. Barnehage:]]</f>
        <v>0</v>
      </c>
      <c r="I398" s="187">
        <f>[1]!BasilRadata10[[#This Row],[1B. Organisasjonsnummer:]]</f>
        <v>0</v>
      </c>
      <c r="J398" s="187">
        <f>[1]!BasilRadata10[[#This Row],[1C. Etablert drift(årstall):]]</f>
        <v>0</v>
      </c>
      <c r="K398" s="186">
        <f>[1]!BasilRadata10[[#This Row],[1D. Barnehagetype:]]</f>
        <v>0</v>
      </c>
      <c r="L398" s="187">
        <f>[1]!BasilRadata10[[#This Row],[2A. Barnehagens eier(Private eiere må fylle ut pkt.C):]]</f>
        <v>0</v>
      </c>
      <c r="M398" s="42">
        <f>[1]!BasilRadata10[[#This Row],[8E. Oppgi antall årsverk barnehagen har pensjonsforpliktelser for:]]</f>
        <v>0</v>
      </c>
      <c r="N398" s="11">
        <f>[1]!BasilRadata10[[#This Row],[HEQ
0-2]]</f>
        <v>0</v>
      </c>
      <c r="O398" s="11">
        <f>[1]!BasilRadata10[[#This Row],[HEQ
3-6]]</f>
        <v>0</v>
      </c>
    </row>
    <row r="399" spans="1:15" x14ac:dyDescent="0.25">
      <c r="A399" s="186">
        <f>[1]!BasilRadata10[[#This Row],[År]]</f>
        <v>0</v>
      </c>
      <c r="B399" s="187">
        <f>[1]!BasilRadata10[[#This Row],[1A. Kommunenr:]]</f>
        <v>0</v>
      </c>
      <c r="C399" s="186">
        <f>[1]!BasilRadata10[[#This Row],[1A. Kommune:]]</f>
        <v>0</v>
      </c>
      <c r="D399" s="186">
        <f>[1]!BasilRadata10[[#This Row],[1A. Bydelsnummer:]]</f>
        <v>0</v>
      </c>
      <c r="E399" s="186">
        <f>[1]!BasilRadata10[[#This Row],[1A. Bydelsnavn:]]</f>
        <v>0</v>
      </c>
      <c r="F399" s="186">
        <f>[1]!BasilRadata10[[#This Row],[1A. Fylkesnummer:]]</f>
        <v>0</v>
      </c>
      <c r="G399" s="186">
        <f>[1]!BasilRadata10[[#This Row],[1A. Fylkesnavn:]]</f>
        <v>0</v>
      </c>
      <c r="H399" s="187">
        <f>[1]!BasilRadata10[[#This Row],[1B. Barnehage:]]</f>
        <v>0</v>
      </c>
      <c r="I399" s="187">
        <f>[1]!BasilRadata10[[#This Row],[1B. Organisasjonsnummer:]]</f>
        <v>0</v>
      </c>
      <c r="J399" s="187">
        <f>[1]!BasilRadata10[[#This Row],[1C. Etablert drift(årstall):]]</f>
        <v>0</v>
      </c>
      <c r="K399" s="186">
        <f>[1]!BasilRadata10[[#This Row],[1D. Barnehagetype:]]</f>
        <v>0</v>
      </c>
      <c r="L399" s="187">
        <f>[1]!BasilRadata10[[#This Row],[2A. Barnehagens eier(Private eiere må fylle ut pkt.C):]]</f>
        <v>0</v>
      </c>
      <c r="M399" s="42">
        <f>[1]!BasilRadata10[[#This Row],[8E. Oppgi antall årsverk barnehagen har pensjonsforpliktelser for:]]</f>
        <v>0</v>
      </c>
      <c r="N399" s="11">
        <f>[1]!BasilRadata10[[#This Row],[HEQ
0-2]]</f>
        <v>0</v>
      </c>
      <c r="O399" s="11">
        <f>[1]!BasilRadata10[[#This Row],[HEQ
3-6]]</f>
        <v>0</v>
      </c>
    </row>
    <row r="400" spans="1:15" x14ac:dyDescent="0.25">
      <c r="A400" s="186">
        <f>[1]!BasilRadata10[[#This Row],[År]]</f>
        <v>0</v>
      </c>
      <c r="B400" s="187">
        <f>[1]!BasilRadata10[[#This Row],[1A. Kommunenr:]]</f>
        <v>0</v>
      </c>
      <c r="C400" s="186">
        <f>[1]!BasilRadata10[[#This Row],[1A. Kommune:]]</f>
        <v>0</v>
      </c>
      <c r="D400" s="186">
        <f>[1]!BasilRadata10[[#This Row],[1A. Bydelsnummer:]]</f>
        <v>0</v>
      </c>
      <c r="E400" s="186">
        <f>[1]!BasilRadata10[[#This Row],[1A. Bydelsnavn:]]</f>
        <v>0</v>
      </c>
      <c r="F400" s="186">
        <f>[1]!BasilRadata10[[#This Row],[1A. Fylkesnummer:]]</f>
        <v>0</v>
      </c>
      <c r="G400" s="186">
        <f>[1]!BasilRadata10[[#This Row],[1A. Fylkesnavn:]]</f>
        <v>0</v>
      </c>
      <c r="H400" s="187">
        <f>[1]!BasilRadata10[[#This Row],[1B. Barnehage:]]</f>
        <v>0</v>
      </c>
      <c r="I400" s="187">
        <f>[1]!BasilRadata10[[#This Row],[1B. Organisasjonsnummer:]]</f>
        <v>0</v>
      </c>
      <c r="J400" s="187">
        <f>[1]!BasilRadata10[[#This Row],[1C. Etablert drift(årstall):]]</f>
        <v>0</v>
      </c>
      <c r="K400" s="186">
        <f>[1]!BasilRadata10[[#This Row],[1D. Barnehagetype:]]</f>
        <v>0</v>
      </c>
      <c r="L400" s="187">
        <f>[1]!BasilRadata10[[#This Row],[2A. Barnehagens eier(Private eiere må fylle ut pkt.C):]]</f>
        <v>0</v>
      </c>
      <c r="M400" s="42">
        <f>[1]!BasilRadata10[[#This Row],[8E. Oppgi antall årsverk barnehagen har pensjonsforpliktelser for:]]</f>
        <v>0</v>
      </c>
      <c r="N400" s="11">
        <f>[1]!BasilRadata10[[#This Row],[HEQ
0-2]]</f>
        <v>0</v>
      </c>
      <c r="O400" s="11">
        <f>[1]!BasilRadata10[[#This Row],[HEQ
3-6]]</f>
        <v>0</v>
      </c>
    </row>
    <row r="401" spans="1:15" x14ac:dyDescent="0.25">
      <c r="A401" s="186">
        <f>[1]!BasilRadata10[[#This Row],[År]]</f>
        <v>0</v>
      </c>
      <c r="B401" s="187">
        <f>[1]!BasilRadata10[[#This Row],[1A. Kommunenr:]]</f>
        <v>0</v>
      </c>
      <c r="C401" s="186">
        <f>[1]!BasilRadata10[[#This Row],[1A. Kommune:]]</f>
        <v>0</v>
      </c>
      <c r="D401" s="186">
        <f>[1]!BasilRadata10[[#This Row],[1A. Bydelsnummer:]]</f>
        <v>0</v>
      </c>
      <c r="E401" s="186">
        <f>[1]!BasilRadata10[[#This Row],[1A. Bydelsnavn:]]</f>
        <v>0</v>
      </c>
      <c r="F401" s="186">
        <f>[1]!BasilRadata10[[#This Row],[1A. Fylkesnummer:]]</f>
        <v>0</v>
      </c>
      <c r="G401" s="186">
        <f>[1]!BasilRadata10[[#This Row],[1A. Fylkesnavn:]]</f>
        <v>0</v>
      </c>
      <c r="H401" s="187">
        <f>[1]!BasilRadata10[[#This Row],[1B. Barnehage:]]</f>
        <v>0</v>
      </c>
      <c r="I401" s="187">
        <f>[1]!BasilRadata10[[#This Row],[1B. Organisasjonsnummer:]]</f>
        <v>0</v>
      </c>
      <c r="J401" s="187">
        <f>[1]!BasilRadata10[[#This Row],[1C. Etablert drift(årstall):]]</f>
        <v>0</v>
      </c>
      <c r="K401" s="186">
        <f>[1]!BasilRadata10[[#This Row],[1D. Barnehagetype:]]</f>
        <v>0</v>
      </c>
      <c r="L401" s="187">
        <f>[1]!BasilRadata10[[#This Row],[2A. Barnehagens eier(Private eiere må fylle ut pkt.C):]]</f>
        <v>0</v>
      </c>
      <c r="M401" s="42">
        <f>[1]!BasilRadata10[[#This Row],[8E. Oppgi antall årsverk barnehagen har pensjonsforpliktelser for:]]</f>
        <v>0</v>
      </c>
      <c r="N401" s="11">
        <f>[1]!BasilRadata10[[#This Row],[HEQ
0-2]]</f>
        <v>0</v>
      </c>
      <c r="O401" s="11">
        <f>[1]!BasilRadata10[[#This Row],[HEQ
3-6]]</f>
        <v>0</v>
      </c>
    </row>
    <row r="402" spans="1:15" x14ac:dyDescent="0.25">
      <c r="A402" s="186">
        <f>[1]!BasilRadata10[[#This Row],[År]]</f>
        <v>0</v>
      </c>
      <c r="B402" s="187">
        <f>[1]!BasilRadata10[[#This Row],[1A. Kommunenr:]]</f>
        <v>0</v>
      </c>
      <c r="C402" s="186">
        <f>[1]!BasilRadata10[[#This Row],[1A. Kommune:]]</f>
        <v>0</v>
      </c>
      <c r="D402" s="186">
        <f>[1]!BasilRadata10[[#This Row],[1A. Bydelsnummer:]]</f>
        <v>0</v>
      </c>
      <c r="E402" s="186">
        <f>[1]!BasilRadata10[[#This Row],[1A. Bydelsnavn:]]</f>
        <v>0</v>
      </c>
      <c r="F402" s="186">
        <f>[1]!BasilRadata10[[#This Row],[1A. Fylkesnummer:]]</f>
        <v>0</v>
      </c>
      <c r="G402" s="186">
        <f>[1]!BasilRadata10[[#This Row],[1A. Fylkesnavn:]]</f>
        <v>0</v>
      </c>
      <c r="H402" s="187">
        <f>[1]!BasilRadata10[[#This Row],[1B. Barnehage:]]</f>
        <v>0</v>
      </c>
      <c r="I402" s="187">
        <f>[1]!BasilRadata10[[#This Row],[1B. Organisasjonsnummer:]]</f>
        <v>0</v>
      </c>
      <c r="J402" s="187">
        <f>[1]!BasilRadata10[[#This Row],[1C. Etablert drift(årstall):]]</f>
        <v>0</v>
      </c>
      <c r="K402" s="186">
        <f>[1]!BasilRadata10[[#This Row],[1D. Barnehagetype:]]</f>
        <v>0</v>
      </c>
      <c r="L402" s="187">
        <f>[1]!BasilRadata10[[#This Row],[2A. Barnehagens eier(Private eiere må fylle ut pkt.C):]]</f>
        <v>0</v>
      </c>
      <c r="M402" s="42">
        <f>[1]!BasilRadata10[[#This Row],[8E. Oppgi antall årsverk barnehagen har pensjonsforpliktelser for:]]</f>
        <v>0</v>
      </c>
      <c r="N402" s="11">
        <f>[1]!BasilRadata10[[#This Row],[HEQ
0-2]]</f>
        <v>0</v>
      </c>
      <c r="O402" s="11">
        <f>[1]!BasilRadata10[[#This Row],[HEQ
3-6]]</f>
        <v>0</v>
      </c>
    </row>
    <row r="403" spans="1:15" x14ac:dyDescent="0.25">
      <c r="A403" s="186">
        <f>[1]!BasilRadata10[[#This Row],[År]]</f>
        <v>0</v>
      </c>
      <c r="B403" s="187">
        <f>[1]!BasilRadata10[[#This Row],[1A. Kommunenr:]]</f>
        <v>0</v>
      </c>
      <c r="C403" s="186">
        <f>[1]!BasilRadata10[[#This Row],[1A. Kommune:]]</f>
        <v>0</v>
      </c>
      <c r="D403" s="186">
        <f>[1]!BasilRadata10[[#This Row],[1A. Bydelsnummer:]]</f>
        <v>0</v>
      </c>
      <c r="E403" s="186">
        <f>[1]!BasilRadata10[[#This Row],[1A. Bydelsnavn:]]</f>
        <v>0</v>
      </c>
      <c r="F403" s="186">
        <f>[1]!BasilRadata10[[#This Row],[1A. Fylkesnummer:]]</f>
        <v>0</v>
      </c>
      <c r="G403" s="186">
        <f>[1]!BasilRadata10[[#This Row],[1A. Fylkesnavn:]]</f>
        <v>0</v>
      </c>
      <c r="H403" s="187">
        <f>[1]!BasilRadata10[[#This Row],[1B. Barnehage:]]</f>
        <v>0</v>
      </c>
      <c r="I403" s="187">
        <f>[1]!BasilRadata10[[#This Row],[1B. Organisasjonsnummer:]]</f>
        <v>0</v>
      </c>
      <c r="J403" s="187">
        <f>[1]!BasilRadata10[[#This Row],[1C. Etablert drift(årstall):]]</f>
        <v>0</v>
      </c>
      <c r="K403" s="186">
        <f>[1]!BasilRadata10[[#This Row],[1D. Barnehagetype:]]</f>
        <v>0</v>
      </c>
      <c r="L403" s="187">
        <f>[1]!BasilRadata10[[#This Row],[2A. Barnehagens eier(Private eiere må fylle ut pkt.C):]]</f>
        <v>0</v>
      </c>
      <c r="M403" s="42">
        <f>[1]!BasilRadata10[[#This Row],[8E. Oppgi antall årsverk barnehagen har pensjonsforpliktelser for:]]</f>
        <v>0</v>
      </c>
      <c r="N403" s="11">
        <f>[1]!BasilRadata10[[#This Row],[HEQ
0-2]]</f>
        <v>0</v>
      </c>
      <c r="O403" s="11">
        <f>[1]!BasilRadata10[[#This Row],[HEQ
3-6]]</f>
        <v>0</v>
      </c>
    </row>
    <row r="404" spans="1:15" x14ac:dyDescent="0.25">
      <c r="A404" s="186">
        <f>[1]!BasilRadata10[[#This Row],[År]]</f>
        <v>0</v>
      </c>
      <c r="B404" s="187">
        <f>[1]!BasilRadata10[[#This Row],[1A. Kommunenr:]]</f>
        <v>0</v>
      </c>
      <c r="C404" s="186">
        <f>[1]!BasilRadata10[[#This Row],[1A. Kommune:]]</f>
        <v>0</v>
      </c>
      <c r="D404" s="186">
        <f>[1]!BasilRadata10[[#This Row],[1A. Bydelsnummer:]]</f>
        <v>0</v>
      </c>
      <c r="E404" s="186">
        <f>[1]!BasilRadata10[[#This Row],[1A. Bydelsnavn:]]</f>
        <v>0</v>
      </c>
      <c r="F404" s="186">
        <f>[1]!BasilRadata10[[#This Row],[1A. Fylkesnummer:]]</f>
        <v>0</v>
      </c>
      <c r="G404" s="186">
        <f>[1]!BasilRadata10[[#This Row],[1A. Fylkesnavn:]]</f>
        <v>0</v>
      </c>
      <c r="H404" s="187">
        <f>[1]!BasilRadata10[[#This Row],[1B. Barnehage:]]</f>
        <v>0</v>
      </c>
      <c r="I404" s="187">
        <f>[1]!BasilRadata10[[#This Row],[1B. Organisasjonsnummer:]]</f>
        <v>0</v>
      </c>
      <c r="J404" s="187">
        <f>[1]!BasilRadata10[[#This Row],[1C. Etablert drift(årstall):]]</f>
        <v>0</v>
      </c>
      <c r="K404" s="186">
        <f>[1]!BasilRadata10[[#This Row],[1D. Barnehagetype:]]</f>
        <v>0</v>
      </c>
      <c r="L404" s="187">
        <f>[1]!BasilRadata10[[#This Row],[2A. Barnehagens eier(Private eiere må fylle ut pkt.C):]]</f>
        <v>0</v>
      </c>
      <c r="M404" s="42">
        <f>[1]!BasilRadata10[[#This Row],[8E. Oppgi antall årsverk barnehagen har pensjonsforpliktelser for:]]</f>
        <v>0</v>
      </c>
      <c r="N404" s="11">
        <f>[1]!BasilRadata10[[#This Row],[HEQ
0-2]]</f>
        <v>0</v>
      </c>
      <c r="O404" s="11">
        <f>[1]!BasilRadata10[[#This Row],[HEQ
3-6]]</f>
        <v>0</v>
      </c>
    </row>
    <row r="405" spans="1:15" x14ac:dyDescent="0.25">
      <c r="A405" s="186">
        <f>[1]!BasilRadata10[[#This Row],[År]]</f>
        <v>0</v>
      </c>
      <c r="B405" s="187">
        <f>[1]!BasilRadata10[[#This Row],[1A. Kommunenr:]]</f>
        <v>0</v>
      </c>
      <c r="C405" s="186">
        <f>[1]!BasilRadata10[[#This Row],[1A. Kommune:]]</f>
        <v>0</v>
      </c>
      <c r="D405" s="186">
        <f>[1]!BasilRadata10[[#This Row],[1A. Bydelsnummer:]]</f>
        <v>0</v>
      </c>
      <c r="E405" s="186">
        <f>[1]!BasilRadata10[[#This Row],[1A. Bydelsnavn:]]</f>
        <v>0</v>
      </c>
      <c r="F405" s="186">
        <f>[1]!BasilRadata10[[#This Row],[1A. Fylkesnummer:]]</f>
        <v>0</v>
      </c>
      <c r="G405" s="186">
        <f>[1]!BasilRadata10[[#This Row],[1A. Fylkesnavn:]]</f>
        <v>0</v>
      </c>
      <c r="H405" s="187">
        <f>[1]!BasilRadata10[[#This Row],[1B. Barnehage:]]</f>
        <v>0</v>
      </c>
      <c r="I405" s="187">
        <f>[1]!BasilRadata10[[#This Row],[1B. Organisasjonsnummer:]]</f>
        <v>0</v>
      </c>
      <c r="J405" s="187">
        <f>[1]!BasilRadata10[[#This Row],[1C. Etablert drift(årstall):]]</f>
        <v>0</v>
      </c>
      <c r="K405" s="186">
        <f>[1]!BasilRadata10[[#This Row],[1D. Barnehagetype:]]</f>
        <v>0</v>
      </c>
      <c r="L405" s="187">
        <f>[1]!BasilRadata10[[#This Row],[2A. Barnehagens eier(Private eiere må fylle ut pkt.C):]]</f>
        <v>0</v>
      </c>
      <c r="M405" s="42">
        <f>[1]!BasilRadata10[[#This Row],[8E. Oppgi antall årsverk barnehagen har pensjonsforpliktelser for:]]</f>
        <v>0</v>
      </c>
      <c r="N405" s="11">
        <f>[1]!BasilRadata10[[#This Row],[HEQ
0-2]]</f>
        <v>0</v>
      </c>
      <c r="O405" s="11">
        <f>[1]!BasilRadata10[[#This Row],[HEQ
3-6]]</f>
        <v>0</v>
      </c>
    </row>
    <row r="406" spans="1:15" x14ac:dyDescent="0.25">
      <c r="A406" s="186">
        <f>[1]!BasilRadata10[[#This Row],[År]]</f>
        <v>0</v>
      </c>
      <c r="B406" s="187">
        <f>[1]!BasilRadata10[[#This Row],[1A. Kommunenr:]]</f>
        <v>0</v>
      </c>
      <c r="C406" s="186">
        <f>[1]!BasilRadata10[[#This Row],[1A. Kommune:]]</f>
        <v>0</v>
      </c>
      <c r="D406" s="186">
        <f>[1]!BasilRadata10[[#This Row],[1A. Bydelsnummer:]]</f>
        <v>0</v>
      </c>
      <c r="E406" s="186">
        <f>[1]!BasilRadata10[[#This Row],[1A. Bydelsnavn:]]</f>
        <v>0</v>
      </c>
      <c r="F406" s="186">
        <f>[1]!BasilRadata10[[#This Row],[1A. Fylkesnummer:]]</f>
        <v>0</v>
      </c>
      <c r="G406" s="186">
        <f>[1]!BasilRadata10[[#This Row],[1A. Fylkesnavn:]]</f>
        <v>0</v>
      </c>
      <c r="H406" s="187">
        <f>[1]!BasilRadata10[[#This Row],[1B. Barnehage:]]</f>
        <v>0</v>
      </c>
      <c r="I406" s="187">
        <f>[1]!BasilRadata10[[#This Row],[1B. Organisasjonsnummer:]]</f>
        <v>0</v>
      </c>
      <c r="J406" s="187">
        <f>[1]!BasilRadata10[[#This Row],[1C. Etablert drift(årstall):]]</f>
        <v>0</v>
      </c>
      <c r="K406" s="186">
        <f>[1]!BasilRadata10[[#This Row],[1D. Barnehagetype:]]</f>
        <v>0</v>
      </c>
      <c r="L406" s="187">
        <f>[1]!BasilRadata10[[#This Row],[2A. Barnehagens eier(Private eiere må fylle ut pkt.C):]]</f>
        <v>0</v>
      </c>
      <c r="M406" s="42">
        <f>[1]!BasilRadata10[[#This Row],[8E. Oppgi antall årsverk barnehagen har pensjonsforpliktelser for:]]</f>
        <v>0</v>
      </c>
      <c r="N406" s="11">
        <f>[1]!BasilRadata10[[#This Row],[HEQ
0-2]]</f>
        <v>0</v>
      </c>
      <c r="O406" s="11">
        <f>[1]!BasilRadata10[[#This Row],[HEQ
3-6]]</f>
        <v>0</v>
      </c>
    </row>
    <row r="407" spans="1:15" x14ac:dyDescent="0.25">
      <c r="A407" s="186">
        <f>[1]!BasilRadata10[[#This Row],[År]]</f>
        <v>0</v>
      </c>
      <c r="B407" s="187">
        <f>[1]!BasilRadata10[[#This Row],[1A. Kommunenr:]]</f>
        <v>0</v>
      </c>
      <c r="C407" s="186">
        <f>[1]!BasilRadata10[[#This Row],[1A. Kommune:]]</f>
        <v>0</v>
      </c>
      <c r="D407" s="186">
        <f>[1]!BasilRadata10[[#This Row],[1A. Bydelsnummer:]]</f>
        <v>0</v>
      </c>
      <c r="E407" s="186">
        <f>[1]!BasilRadata10[[#This Row],[1A. Bydelsnavn:]]</f>
        <v>0</v>
      </c>
      <c r="F407" s="186">
        <f>[1]!BasilRadata10[[#This Row],[1A. Fylkesnummer:]]</f>
        <v>0</v>
      </c>
      <c r="G407" s="186">
        <f>[1]!BasilRadata10[[#This Row],[1A. Fylkesnavn:]]</f>
        <v>0</v>
      </c>
      <c r="H407" s="187">
        <f>[1]!BasilRadata10[[#This Row],[1B. Barnehage:]]</f>
        <v>0</v>
      </c>
      <c r="I407" s="187">
        <f>[1]!BasilRadata10[[#This Row],[1B. Organisasjonsnummer:]]</f>
        <v>0</v>
      </c>
      <c r="J407" s="187">
        <f>[1]!BasilRadata10[[#This Row],[1C. Etablert drift(årstall):]]</f>
        <v>0</v>
      </c>
      <c r="K407" s="186">
        <f>[1]!BasilRadata10[[#This Row],[1D. Barnehagetype:]]</f>
        <v>0</v>
      </c>
      <c r="L407" s="187">
        <f>[1]!BasilRadata10[[#This Row],[2A. Barnehagens eier(Private eiere må fylle ut pkt.C):]]</f>
        <v>0</v>
      </c>
      <c r="M407" s="42">
        <f>[1]!BasilRadata10[[#This Row],[8E. Oppgi antall årsverk barnehagen har pensjonsforpliktelser for:]]</f>
        <v>0</v>
      </c>
      <c r="N407" s="11">
        <f>[1]!BasilRadata10[[#This Row],[HEQ
0-2]]</f>
        <v>0</v>
      </c>
      <c r="O407" s="11">
        <f>[1]!BasilRadata10[[#This Row],[HEQ
3-6]]</f>
        <v>0</v>
      </c>
    </row>
    <row r="408" spans="1:15" x14ac:dyDescent="0.25">
      <c r="A408" s="186">
        <f>[1]!BasilRadata10[[#This Row],[År]]</f>
        <v>0</v>
      </c>
      <c r="B408" s="187">
        <f>[1]!BasilRadata10[[#This Row],[1A. Kommunenr:]]</f>
        <v>0</v>
      </c>
      <c r="C408" s="186">
        <f>[1]!BasilRadata10[[#This Row],[1A. Kommune:]]</f>
        <v>0</v>
      </c>
      <c r="D408" s="186">
        <f>[1]!BasilRadata10[[#This Row],[1A. Bydelsnummer:]]</f>
        <v>0</v>
      </c>
      <c r="E408" s="186">
        <f>[1]!BasilRadata10[[#This Row],[1A. Bydelsnavn:]]</f>
        <v>0</v>
      </c>
      <c r="F408" s="186">
        <f>[1]!BasilRadata10[[#This Row],[1A. Fylkesnummer:]]</f>
        <v>0</v>
      </c>
      <c r="G408" s="186">
        <f>[1]!BasilRadata10[[#This Row],[1A. Fylkesnavn:]]</f>
        <v>0</v>
      </c>
      <c r="H408" s="187">
        <f>[1]!BasilRadata10[[#This Row],[1B. Barnehage:]]</f>
        <v>0</v>
      </c>
      <c r="I408" s="187">
        <f>[1]!BasilRadata10[[#This Row],[1B. Organisasjonsnummer:]]</f>
        <v>0</v>
      </c>
      <c r="J408" s="187">
        <f>[1]!BasilRadata10[[#This Row],[1C. Etablert drift(årstall):]]</f>
        <v>0</v>
      </c>
      <c r="K408" s="186">
        <f>[1]!BasilRadata10[[#This Row],[1D. Barnehagetype:]]</f>
        <v>0</v>
      </c>
      <c r="L408" s="187">
        <f>[1]!BasilRadata10[[#This Row],[2A. Barnehagens eier(Private eiere må fylle ut pkt.C):]]</f>
        <v>0</v>
      </c>
      <c r="M408" s="42">
        <f>[1]!BasilRadata10[[#This Row],[8E. Oppgi antall årsverk barnehagen har pensjonsforpliktelser for:]]</f>
        <v>0</v>
      </c>
      <c r="N408" s="11">
        <f>[1]!BasilRadata10[[#This Row],[HEQ
0-2]]</f>
        <v>0</v>
      </c>
      <c r="O408" s="11">
        <f>[1]!BasilRadata10[[#This Row],[HEQ
3-6]]</f>
        <v>0</v>
      </c>
    </row>
    <row r="409" spans="1:15" x14ac:dyDescent="0.25">
      <c r="A409" s="186">
        <f>[1]!BasilRadata10[[#This Row],[År]]</f>
        <v>0</v>
      </c>
      <c r="B409" s="187">
        <f>[1]!BasilRadata10[[#This Row],[1A. Kommunenr:]]</f>
        <v>0</v>
      </c>
      <c r="C409" s="186">
        <f>[1]!BasilRadata10[[#This Row],[1A. Kommune:]]</f>
        <v>0</v>
      </c>
      <c r="D409" s="186">
        <f>[1]!BasilRadata10[[#This Row],[1A. Bydelsnummer:]]</f>
        <v>0</v>
      </c>
      <c r="E409" s="186">
        <f>[1]!BasilRadata10[[#This Row],[1A. Bydelsnavn:]]</f>
        <v>0</v>
      </c>
      <c r="F409" s="186">
        <f>[1]!BasilRadata10[[#This Row],[1A. Fylkesnummer:]]</f>
        <v>0</v>
      </c>
      <c r="G409" s="186">
        <f>[1]!BasilRadata10[[#This Row],[1A. Fylkesnavn:]]</f>
        <v>0</v>
      </c>
      <c r="H409" s="187">
        <f>[1]!BasilRadata10[[#This Row],[1B. Barnehage:]]</f>
        <v>0</v>
      </c>
      <c r="I409" s="187">
        <f>[1]!BasilRadata10[[#This Row],[1B. Organisasjonsnummer:]]</f>
        <v>0</v>
      </c>
      <c r="J409" s="187">
        <f>[1]!BasilRadata10[[#This Row],[1C. Etablert drift(årstall):]]</f>
        <v>0</v>
      </c>
      <c r="K409" s="186">
        <f>[1]!BasilRadata10[[#This Row],[1D. Barnehagetype:]]</f>
        <v>0</v>
      </c>
      <c r="L409" s="187">
        <f>[1]!BasilRadata10[[#This Row],[2A. Barnehagens eier(Private eiere må fylle ut pkt.C):]]</f>
        <v>0</v>
      </c>
      <c r="M409" s="42">
        <f>[1]!BasilRadata10[[#This Row],[8E. Oppgi antall årsverk barnehagen har pensjonsforpliktelser for:]]</f>
        <v>0</v>
      </c>
      <c r="N409" s="11">
        <f>[1]!BasilRadata10[[#This Row],[HEQ
0-2]]</f>
        <v>0</v>
      </c>
      <c r="O409" s="11">
        <f>[1]!BasilRadata10[[#This Row],[HEQ
3-6]]</f>
        <v>0</v>
      </c>
    </row>
    <row r="410" spans="1:15" x14ac:dyDescent="0.25">
      <c r="A410" s="186">
        <f>[1]!BasilRadata10[[#This Row],[År]]</f>
        <v>0</v>
      </c>
      <c r="B410" s="187">
        <f>[1]!BasilRadata10[[#This Row],[1A. Kommunenr:]]</f>
        <v>0</v>
      </c>
      <c r="C410" s="186">
        <f>[1]!BasilRadata10[[#This Row],[1A. Kommune:]]</f>
        <v>0</v>
      </c>
      <c r="D410" s="186">
        <f>[1]!BasilRadata10[[#This Row],[1A. Bydelsnummer:]]</f>
        <v>0</v>
      </c>
      <c r="E410" s="186">
        <f>[1]!BasilRadata10[[#This Row],[1A. Bydelsnavn:]]</f>
        <v>0</v>
      </c>
      <c r="F410" s="186">
        <f>[1]!BasilRadata10[[#This Row],[1A. Fylkesnummer:]]</f>
        <v>0</v>
      </c>
      <c r="G410" s="186">
        <f>[1]!BasilRadata10[[#This Row],[1A. Fylkesnavn:]]</f>
        <v>0</v>
      </c>
      <c r="H410" s="187">
        <f>[1]!BasilRadata10[[#This Row],[1B. Barnehage:]]</f>
        <v>0</v>
      </c>
      <c r="I410" s="187">
        <f>[1]!BasilRadata10[[#This Row],[1B. Organisasjonsnummer:]]</f>
        <v>0</v>
      </c>
      <c r="J410" s="187">
        <f>[1]!BasilRadata10[[#This Row],[1C. Etablert drift(årstall):]]</f>
        <v>0</v>
      </c>
      <c r="K410" s="186">
        <f>[1]!BasilRadata10[[#This Row],[1D. Barnehagetype:]]</f>
        <v>0</v>
      </c>
      <c r="L410" s="187">
        <f>[1]!BasilRadata10[[#This Row],[2A. Barnehagens eier(Private eiere må fylle ut pkt.C):]]</f>
        <v>0</v>
      </c>
      <c r="M410" s="42">
        <f>[1]!BasilRadata10[[#This Row],[8E. Oppgi antall årsverk barnehagen har pensjonsforpliktelser for:]]</f>
        <v>0</v>
      </c>
      <c r="N410" s="11">
        <f>[1]!BasilRadata10[[#This Row],[HEQ
0-2]]</f>
        <v>0</v>
      </c>
      <c r="O410" s="11">
        <f>[1]!BasilRadata10[[#This Row],[HEQ
3-6]]</f>
        <v>0</v>
      </c>
    </row>
    <row r="411" spans="1:15" x14ac:dyDescent="0.25">
      <c r="A411" s="186">
        <f>[1]!BasilRadata10[[#This Row],[År]]</f>
        <v>0</v>
      </c>
      <c r="B411" s="187">
        <f>[1]!BasilRadata10[[#This Row],[1A. Kommunenr:]]</f>
        <v>0</v>
      </c>
      <c r="C411" s="186">
        <f>[1]!BasilRadata10[[#This Row],[1A. Kommune:]]</f>
        <v>0</v>
      </c>
      <c r="D411" s="186">
        <f>[1]!BasilRadata10[[#This Row],[1A. Bydelsnummer:]]</f>
        <v>0</v>
      </c>
      <c r="E411" s="186">
        <f>[1]!BasilRadata10[[#This Row],[1A. Bydelsnavn:]]</f>
        <v>0</v>
      </c>
      <c r="F411" s="186">
        <f>[1]!BasilRadata10[[#This Row],[1A. Fylkesnummer:]]</f>
        <v>0</v>
      </c>
      <c r="G411" s="186">
        <f>[1]!BasilRadata10[[#This Row],[1A. Fylkesnavn:]]</f>
        <v>0</v>
      </c>
      <c r="H411" s="187">
        <f>[1]!BasilRadata10[[#This Row],[1B. Barnehage:]]</f>
        <v>0</v>
      </c>
      <c r="I411" s="187">
        <f>[1]!BasilRadata10[[#This Row],[1B. Organisasjonsnummer:]]</f>
        <v>0</v>
      </c>
      <c r="J411" s="187">
        <f>[1]!BasilRadata10[[#This Row],[1C. Etablert drift(årstall):]]</f>
        <v>0</v>
      </c>
      <c r="K411" s="186">
        <f>[1]!BasilRadata10[[#This Row],[1D. Barnehagetype:]]</f>
        <v>0</v>
      </c>
      <c r="L411" s="187">
        <f>[1]!BasilRadata10[[#This Row],[2A. Barnehagens eier(Private eiere må fylle ut pkt.C):]]</f>
        <v>0</v>
      </c>
      <c r="M411" s="42">
        <f>[1]!BasilRadata10[[#This Row],[8E. Oppgi antall årsverk barnehagen har pensjonsforpliktelser for:]]</f>
        <v>0</v>
      </c>
      <c r="N411" s="11">
        <f>[1]!BasilRadata10[[#This Row],[HEQ
0-2]]</f>
        <v>0</v>
      </c>
      <c r="O411" s="11">
        <f>[1]!BasilRadata10[[#This Row],[HEQ
3-6]]</f>
        <v>0</v>
      </c>
    </row>
    <row r="412" spans="1:15" x14ac:dyDescent="0.25">
      <c r="A412" s="186">
        <f>[1]!BasilRadata10[[#This Row],[År]]</f>
        <v>0</v>
      </c>
      <c r="B412" s="187">
        <f>[1]!BasilRadata10[[#This Row],[1A. Kommunenr:]]</f>
        <v>0</v>
      </c>
      <c r="C412" s="186">
        <f>[1]!BasilRadata10[[#This Row],[1A. Kommune:]]</f>
        <v>0</v>
      </c>
      <c r="D412" s="186">
        <f>[1]!BasilRadata10[[#This Row],[1A. Bydelsnummer:]]</f>
        <v>0</v>
      </c>
      <c r="E412" s="186">
        <f>[1]!BasilRadata10[[#This Row],[1A. Bydelsnavn:]]</f>
        <v>0</v>
      </c>
      <c r="F412" s="186">
        <f>[1]!BasilRadata10[[#This Row],[1A. Fylkesnummer:]]</f>
        <v>0</v>
      </c>
      <c r="G412" s="186">
        <f>[1]!BasilRadata10[[#This Row],[1A. Fylkesnavn:]]</f>
        <v>0</v>
      </c>
      <c r="H412" s="187">
        <f>[1]!BasilRadata10[[#This Row],[1B. Barnehage:]]</f>
        <v>0</v>
      </c>
      <c r="I412" s="187">
        <f>[1]!BasilRadata10[[#This Row],[1B. Organisasjonsnummer:]]</f>
        <v>0</v>
      </c>
      <c r="J412" s="187">
        <f>[1]!BasilRadata10[[#This Row],[1C. Etablert drift(årstall):]]</f>
        <v>0</v>
      </c>
      <c r="K412" s="186">
        <f>[1]!BasilRadata10[[#This Row],[1D. Barnehagetype:]]</f>
        <v>0</v>
      </c>
      <c r="L412" s="187">
        <f>[1]!BasilRadata10[[#This Row],[2A. Barnehagens eier(Private eiere må fylle ut pkt.C):]]</f>
        <v>0</v>
      </c>
      <c r="M412" s="42">
        <f>[1]!BasilRadata10[[#This Row],[8E. Oppgi antall årsverk barnehagen har pensjonsforpliktelser for:]]</f>
        <v>0</v>
      </c>
      <c r="N412" s="11">
        <f>[1]!BasilRadata10[[#This Row],[HEQ
0-2]]</f>
        <v>0</v>
      </c>
      <c r="O412" s="11">
        <f>[1]!BasilRadata10[[#This Row],[HEQ
3-6]]</f>
        <v>0</v>
      </c>
    </row>
    <row r="413" spans="1:15" x14ac:dyDescent="0.25">
      <c r="A413" s="186">
        <f>[1]!BasilRadata10[[#This Row],[År]]</f>
        <v>0</v>
      </c>
      <c r="B413" s="187">
        <f>[1]!BasilRadata10[[#This Row],[1A. Kommunenr:]]</f>
        <v>0</v>
      </c>
      <c r="C413" s="186">
        <f>[1]!BasilRadata10[[#This Row],[1A. Kommune:]]</f>
        <v>0</v>
      </c>
      <c r="D413" s="186">
        <f>[1]!BasilRadata10[[#This Row],[1A. Bydelsnummer:]]</f>
        <v>0</v>
      </c>
      <c r="E413" s="186">
        <f>[1]!BasilRadata10[[#This Row],[1A. Bydelsnavn:]]</f>
        <v>0</v>
      </c>
      <c r="F413" s="186">
        <f>[1]!BasilRadata10[[#This Row],[1A. Fylkesnummer:]]</f>
        <v>0</v>
      </c>
      <c r="G413" s="186">
        <f>[1]!BasilRadata10[[#This Row],[1A. Fylkesnavn:]]</f>
        <v>0</v>
      </c>
      <c r="H413" s="187">
        <f>[1]!BasilRadata10[[#This Row],[1B. Barnehage:]]</f>
        <v>0</v>
      </c>
      <c r="I413" s="187">
        <f>[1]!BasilRadata10[[#This Row],[1B. Organisasjonsnummer:]]</f>
        <v>0</v>
      </c>
      <c r="J413" s="187">
        <f>[1]!BasilRadata10[[#This Row],[1C. Etablert drift(årstall):]]</f>
        <v>0</v>
      </c>
      <c r="K413" s="186">
        <f>[1]!BasilRadata10[[#This Row],[1D. Barnehagetype:]]</f>
        <v>0</v>
      </c>
      <c r="L413" s="187">
        <f>[1]!BasilRadata10[[#This Row],[2A. Barnehagens eier(Private eiere må fylle ut pkt.C):]]</f>
        <v>0</v>
      </c>
      <c r="M413" s="42">
        <f>[1]!BasilRadata10[[#This Row],[8E. Oppgi antall årsverk barnehagen har pensjonsforpliktelser for:]]</f>
        <v>0</v>
      </c>
      <c r="N413" s="11">
        <f>[1]!BasilRadata10[[#This Row],[HEQ
0-2]]</f>
        <v>0</v>
      </c>
      <c r="O413" s="11">
        <f>[1]!BasilRadata10[[#This Row],[HEQ
3-6]]</f>
        <v>0</v>
      </c>
    </row>
    <row r="414" spans="1:15" x14ac:dyDescent="0.25">
      <c r="A414" s="186">
        <f>[1]!BasilRadata10[[#This Row],[År]]</f>
        <v>0</v>
      </c>
      <c r="B414" s="187">
        <f>[1]!BasilRadata10[[#This Row],[1A. Kommunenr:]]</f>
        <v>0</v>
      </c>
      <c r="C414" s="186">
        <f>[1]!BasilRadata10[[#This Row],[1A. Kommune:]]</f>
        <v>0</v>
      </c>
      <c r="D414" s="186">
        <f>[1]!BasilRadata10[[#This Row],[1A. Bydelsnummer:]]</f>
        <v>0</v>
      </c>
      <c r="E414" s="186">
        <f>[1]!BasilRadata10[[#This Row],[1A. Bydelsnavn:]]</f>
        <v>0</v>
      </c>
      <c r="F414" s="186">
        <f>[1]!BasilRadata10[[#This Row],[1A. Fylkesnummer:]]</f>
        <v>0</v>
      </c>
      <c r="G414" s="186">
        <f>[1]!BasilRadata10[[#This Row],[1A. Fylkesnavn:]]</f>
        <v>0</v>
      </c>
      <c r="H414" s="187">
        <f>[1]!BasilRadata10[[#This Row],[1B. Barnehage:]]</f>
        <v>0</v>
      </c>
      <c r="I414" s="187">
        <f>[1]!BasilRadata10[[#This Row],[1B. Organisasjonsnummer:]]</f>
        <v>0</v>
      </c>
      <c r="J414" s="187">
        <f>[1]!BasilRadata10[[#This Row],[1C. Etablert drift(årstall):]]</f>
        <v>0</v>
      </c>
      <c r="K414" s="186">
        <f>[1]!BasilRadata10[[#This Row],[1D. Barnehagetype:]]</f>
        <v>0</v>
      </c>
      <c r="L414" s="187">
        <f>[1]!BasilRadata10[[#This Row],[2A. Barnehagens eier(Private eiere må fylle ut pkt.C):]]</f>
        <v>0</v>
      </c>
      <c r="M414" s="42">
        <f>[1]!BasilRadata10[[#This Row],[8E. Oppgi antall årsverk barnehagen har pensjonsforpliktelser for:]]</f>
        <v>0</v>
      </c>
      <c r="N414" s="11">
        <f>[1]!BasilRadata10[[#This Row],[HEQ
0-2]]</f>
        <v>0</v>
      </c>
      <c r="O414" s="11">
        <f>[1]!BasilRadata10[[#This Row],[HEQ
3-6]]</f>
        <v>0</v>
      </c>
    </row>
    <row r="415" spans="1:15" x14ac:dyDescent="0.25">
      <c r="A415" s="186">
        <f>[1]!BasilRadata10[[#This Row],[År]]</f>
        <v>0</v>
      </c>
      <c r="B415" s="187">
        <f>[1]!BasilRadata10[[#This Row],[1A. Kommunenr:]]</f>
        <v>0</v>
      </c>
      <c r="C415" s="186">
        <f>[1]!BasilRadata10[[#This Row],[1A. Kommune:]]</f>
        <v>0</v>
      </c>
      <c r="D415" s="186">
        <f>[1]!BasilRadata10[[#This Row],[1A. Bydelsnummer:]]</f>
        <v>0</v>
      </c>
      <c r="E415" s="186">
        <f>[1]!BasilRadata10[[#This Row],[1A. Bydelsnavn:]]</f>
        <v>0</v>
      </c>
      <c r="F415" s="186">
        <f>[1]!BasilRadata10[[#This Row],[1A. Fylkesnummer:]]</f>
        <v>0</v>
      </c>
      <c r="G415" s="186">
        <f>[1]!BasilRadata10[[#This Row],[1A. Fylkesnavn:]]</f>
        <v>0</v>
      </c>
      <c r="H415" s="187">
        <f>[1]!BasilRadata10[[#This Row],[1B. Barnehage:]]</f>
        <v>0</v>
      </c>
      <c r="I415" s="187">
        <f>[1]!BasilRadata10[[#This Row],[1B. Organisasjonsnummer:]]</f>
        <v>0</v>
      </c>
      <c r="J415" s="187">
        <f>[1]!BasilRadata10[[#This Row],[1C. Etablert drift(årstall):]]</f>
        <v>0</v>
      </c>
      <c r="K415" s="186">
        <f>[1]!BasilRadata10[[#This Row],[1D. Barnehagetype:]]</f>
        <v>0</v>
      </c>
      <c r="L415" s="187">
        <f>[1]!BasilRadata10[[#This Row],[2A. Barnehagens eier(Private eiere må fylle ut pkt.C):]]</f>
        <v>0</v>
      </c>
      <c r="M415" s="42">
        <f>[1]!BasilRadata10[[#This Row],[8E. Oppgi antall årsverk barnehagen har pensjonsforpliktelser for:]]</f>
        <v>0</v>
      </c>
      <c r="N415" s="11">
        <f>[1]!BasilRadata10[[#This Row],[HEQ
0-2]]</f>
        <v>0</v>
      </c>
      <c r="O415" s="11">
        <f>[1]!BasilRadata10[[#This Row],[HEQ
3-6]]</f>
        <v>0</v>
      </c>
    </row>
    <row r="416" spans="1:15" x14ac:dyDescent="0.25">
      <c r="A416" s="186">
        <f>[1]!BasilRadata10[[#This Row],[År]]</f>
        <v>0</v>
      </c>
      <c r="B416" s="187">
        <f>[1]!BasilRadata10[[#This Row],[1A. Kommunenr:]]</f>
        <v>0</v>
      </c>
      <c r="C416" s="186">
        <f>[1]!BasilRadata10[[#This Row],[1A. Kommune:]]</f>
        <v>0</v>
      </c>
      <c r="D416" s="186">
        <f>[1]!BasilRadata10[[#This Row],[1A. Bydelsnummer:]]</f>
        <v>0</v>
      </c>
      <c r="E416" s="186">
        <f>[1]!BasilRadata10[[#This Row],[1A. Bydelsnavn:]]</f>
        <v>0</v>
      </c>
      <c r="F416" s="186">
        <f>[1]!BasilRadata10[[#This Row],[1A. Fylkesnummer:]]</f>
        <v>0</v>
      </c>
      <c r="G416" s="186">
        <f>[1]!BasilRadata10[[#This Row],[1A. Fylkesnavn:]]</f>
        <v>0</v>
      </c>
      <c r="H416" s="187">
        <f>[1]!BasilRadata10[[#This Row],[1B. Barnehage:]]</f>
        <v>0</v>
      </c>
      <c r="I416" s="187">
        <f>[1]!BasilRadata10[[#This Row],[1B. Organisasjonsnummer:]]</f>
        <v>0</v>
      </c>
      <c r="J416" s="187">
        <f>[1]!BasilRadata10[[#This Row],[1C. Etablert drift(årstall):]]</f>
        <v>0</v>
      </c>
      <c r="K416" s="186">
        <f>[1]!BasilRadata10[[#This Row],[1D. Barnehagetype:]]</f>
        <v>0</v>
      </c>
      <c r="L416" s="187">
        <f>[1]!BasilRadata10[[#This Row],[2A. Barnehagens eier(Private eiere må fylle ut pkt.C):]]</f>
        <v>0</v>
      </c>
      <c r="M416" s="42">
        <f>[1]!BasilRadata10[[#This Row],[8E. Oppgi antall årsverk barnehagen har pensjonsforpliktelser for:]]</f>
        <v>0</v>
      </c>
      <c r="N416" s="11">
        <f>[1]!BasilRadata10[[#This Row],[HEQ
0-2]]</f>
        <v>0</v>
      </c>
      <c r="O416" s="11">
        <f>[1]!BasilRadata10[[#This Row],[HEQ
3-6]]</f>
        <v>0</v>
      </c>
    </row>
    <row r="417" spans="1:15" x14ac:dyDescent="0.25">
      <c r="A417" s="186">
        <f>[1]!BasilRadata10[[#This Row],[År]]</f>
        <v>0</v>
      </c>
      <c r="B417" s="187">
        <f>[1]!BasilRadata10[[#This Row],[1A. Kommunenr:]]</f>
        <v>0</v>
      </c>
      <c r="C417" s="186">
        <f>[1]!BasilRadata10[[#This Row],[1A. Kommune:]]</f>
        <v>0</v>
      </c>
      <c r="D417" s="186">
        <f>[1]!BasilRadata10[[#This Row],[1A. Bydelsnummer:]]</f>
        <v>0</v>
      </c>
      <c r="E417" s="186">
        <f>[1]!BasilRadata10[[#This Row],[1A. Bydelsnavn:]]</f>
        <v>0</v>
      </c>
      <c r="F417" s="186">
        <f>[1]!BasilRadata10[[#This Row],[1A. Fylkesnummer:]]</f>
        <v>0</v>
      </c>
      <c r="G417" s="186">
        <f>[1]!BasilRadata10[[#This Row],[1A. Fylkesnavn:]]</f>
        <v>0</v>
      </c>
      <c r="H417" s="187">
        <f>[1]!BasilRadata10[[#This Row],[1B. Barnehage:]]</f>
        <v>0</v>
      </c>
      <c r="I417" s="187">
        <f>[1]!BasilRadata10[[#This Row],[1B. Organisasjonsnummer:]]</f>
        <v>0</v>
      </c>
      <c r="J417" s="187">
        <f>[1]!BasilRadata10[[#This Row],[1C. Etablert drift(årstall):]]</f>
        <v>0</v>
      </c>
      <c r="K417" s="186">
        <f>[1]!BasilRadata10[[#This Row],[1D. Barnehagetype:]]</f>
        <v>0</v>
      </c>
      <c r="L417" s="187">
        <f>[1]!BasilRadata10[[#This Row],[2A. Barnehagens eier(Private eiere må fylle ut pkt.C):]]</f>
        <v>0</v>
      </c>
      <c r="M417" s="42">
        <f>[1]!BasilRadata10[[#This Row],[8E. Oppgi antall årsverk barnehagen har pensjonsforpliktelser for:]]</f>
        <v>0</v>
      </c>
      <c r="N417" s="11">
        <f>[1]!BasilRadata10[[#This Row],[HEQ
0-2]]</f>
        <v>0</v>
      </c>
      <c r="O417" s="11">
        <f>[1]!BasilRadata10[[#This Row],[HEQ
3-6]]</f>
        <v>0</v>
      </c>
    </row>
    <row r="418" spans="1:15" x14ac:dyDescent="0.25">
      <c r="A418" s="186">
        <f>[1]!BasilRadata10[[#This Row],[År]]</f>
        <v>0</v>
      </c>
      <c r="B418" s="187">
        <f>[1]!BasilRadata10[[#This Row],[1A. Kommunenr:]]</f>
        <v>0</v>
      </c>
      <c r="C418" s="186">
        <f>[1]!BasilRadata10[[#This Row],[1A. Kommune:]]</f>
        <v>0</v>
      </c>
      <c r="D418" s="186">
        <f>[1]!BasilRadata10[[#This Row],[1A. Bydelsnummer:]]</f>
        <v>0</v>
      </c>
      <c r="E418" s="186">
        <f>[1]!BasilRadata10[[#This Row],[1A. Bydelsnavn:]]</f>
        <v>0</v>
      </c>
      <c r="F418" s="186">
        <f>[1]!BasilRadata10[[#This Row],[1A. Fylkesnummer:]]</f>
        <v>0</v>
      </c>
      <c r="G418" s="186">
        <f>[1]!BasilRadata10[[#This Row],[1A. Fylkesnavn:]]</f>
        <v>0</v>
      </c>
      <c r="H418" s="187">
        <f>[1]!BasilRadata10[[#This Row],[1B. Barnehage:]]</f>
        <v>0</v>
      </c>
      <c r="I418" s="187">
        <f>[1]!BasilRadata10[[#This Row],[1B. Organisasjonsnummer:]]</f>
        <v>0</v>
      </c>
      <c r="J418" s="187">
        <f>[1]!BasilRadata10[[#This Row],[1C. Etablert drift(årstall):]]</f>
        <v>0</v>
      </c>
      <c r="K418" s="186">
        <f>[1]!BasilRadata10[[#This Row],[1D. Barnehagetype:]]</f>
        <v>0</v>
      </c>
      <c r="L418" s="187">
        <f>[1]!BasilRadata10[[#This Row],[2A. Barnehagens eier(Private eiere må fylle ut pkt.C):]]</f>
        <v>0</v>
      </c>
      <c r="M418" s="42">
        <f>[1]!BasilRadata10[[#This Row],[8E. Oppgi antall årsverk barnehagen har pensjonsforpliktelser for:]]</f>
        <v>0</v>
      </c>
      <c r="N418" s="11">
        <f>[1]!BasilRadata10[[#This Row],[HEQ
0-2]]</f>
        <v>0</v>
      </c>
      <c r="O418" s="11">
        <f>[1]!BasilRadata10[[#This Row],[HEQ
3-6]]</f>
        <v>0</v>
      </c>
    </row>
    <row r="419" spans="1:15" x14ac:dyDescent="0.25">
      <c r="A419" s="186">
        <f>[1]!BasilRadata10[[#This Row],[År]]</f>
        <v>0</v>
      </c>
      <c r="B419" s="187">
        <f>[1]!BasilRadata10[[#This Row],[1A. Kommunenr:]]</f>
        <v>0</v>
      </c>
      <c r="C419" s="186">
        <f>[1]!BasilRadata10[[#This Row],[1A. Kommune:]]</f>
        <v>0</v>
      </c>
      <c r="D419" s="186">
        <f>[1]!BasilRadata10[[#This Row],[1A. Bydelsnummer:]]</f>
        <v>0</v>
      </c>
      <c r="E419" s="186">
        <f>[1]!BasilRadata10[[#This Row],[1A. Bydelsnavn:]]</f>
        <v>0</v>
      </c>
      <c r="F419" s="186">
        <f>[1]!BasilRadata10[[#This Row],[1A. Fylkesnummer:]]</f>
        <v>0</v>
      </c>
      <c r="G419" s="186">
        <f>[1]!BasilRadata10[[#This Row],[1A. Fylkesnavn:]]</f>
        <v>0</v>
      </c>
      <c r="H419" s="187">
        <f>[1]!BasilRadata10[[#This Row],[1B. Barnehage:]]</f>
        <v>0</v>
      </c>
      <c r="I419" s="187">
        <f>[1]!BasilRadata10[[#This Row],[1B. Organisasjonsnummer:]]</f>
        <v>0</v>
      </c>
      <c r="J419" s="187">
        <f>[1]!BasilRadata10[[#This Row],[1C. Etablert drift(årstall):]]</f>
        <v>0</v>
      </c>
      <c r="K419" s="186">
        <f>[1]!BasilRadata10[[#This Row],[1D. Barnehagetype:]]</f>
        <v>0</v>
      </c>
      <c r="L419" s="187">
        <f>[1]!BasilRadata10[[#This Row],[2A. Barnehagens eier(Private eiere må fylle ut pkt.C):]]</f>
        <v>0</v>
      </c>
      <c r="M419" s="42">
        <f>[1]!BasilRadata10[[#This Row],[8E. Oppgi antall årsverk barnehagen har pensjonsforpliktelser for:]]</f>
        <v>0</v>
      </c>
      <c r="N419" s="11">
        <f>[1]!BasilRadata10[[#This Row],[HEQ
0-2]]</f>
        <v>0</v>
      </c>
      <c r="O419" s="11">
        <f>[1]!BasilRadata10[[#This Row],[HEQ
3-6]]</f>
        <v>0</v>
      </c>
    </row>
    <row r="420" spans="1:15" x14ac:dyDescent="0.25">
      <c r="A420" s="186">
        <f>[1]!BasilRadata10[[#This Row],[År]]</f>
        <v>0</v>
      </c>
      <c r="B420" s="187">
        <f>[1]!BasilRadata10[[#This Row],[1A. Kommunenr:]]</f>
        <v>0</v>
      </c>
      <c r="C420" s="186">
        <f>[1]!BasilRadata10[[#This Row],[1A. Kommune:]]</f>
        <v>0</v>
      </c>
      <c r="D420" s="186">
        <f>[1]!BasilRadata10[[#This Row],[1A. Bydelsnummer:]]</f>
        <v>0</v>
      </c>
      <c r="E420" s="186">
        <f>[1]!BasilRadata10[[#This Row],[1A. Bydelsnavn:]]</f>
        <v>0</v>
      </c>
      <c r="F420" s="186">
        <f>[1]!BasilRadata10[[#This Row],[1A. Fylkesnummer:]]</f>
        <v>0</v>
      </c>
      <c r="G420" s="186">
        <f>[1]!BasilRadata10[[#This Row],[1A. Fylkesnavn:]]</f>
        <v>0</v>
      </c>
      <c r="H420" s="187">
        <f>[1]!BasilRadata10[[#This Row],[1B. Barnehage:]]</f>
        <v>0</v>
      </c>
      <c r="I420" s="187">
        <f>[1]!BasilRadata10[[#This Row],[1B. Organisasjonsnummer:]]</f>
        <v>0</v>
      </c>
      <c r="J420" s="187">
        <f>[1]!BasilRadata10[[#This Row],[1C. Etablert drift(årstall):]]</f>
        <v>0</v>
      </c>
      <c r="K420" s="186">
        <f>[1]!BasilRadata10[[#This Row],[1D. Barnehagetype:]]</f>
        <v>0</v>
      </c>
      <c r="L420" s="187">
        <f>[1]!BasilRadata10[[#This Row],[2A. Barnehagens eier(Private eiere må fylle ut pkt.C):]]</f>
        <v>0</v>
      </c>
      <c r="M420" s="42">
        <f>[1]!BasilRadata10[[#This Row],[8E. Oppgi antall årsverk barnehagen har pensjonsforpliktelser for:]]</f>
        <v>0</v>
      </c>
      <c r="N420" s="11">
        <f>[1]!BasilRadata10[[#This Row],[HEQ
0-2]]</f>
        <v>0</v>
      </c>
      <c r="O420" s="11">
        <f>[1]!BasilRadata10[[#This Row],[HEQ
3-6]]</f>
        <v>0</v>
      </c>
    </row>
    <row r="421" spans="1:15" x14ac:dyDescent="0.25">
      <c r="A421" s="186">
        <f>[1]!BasilRadata10[[#This Row],[År]]</f>
        <v>0</v>
      </c>
      <c r="B421" s="187">
        <f>[1]!BasilRadata10[[#This Row],[1A. Kommunenr:]]</f>
        <v>0</v>
      </c>
      <c r="C421" s="186">
        <f>[1]!BasilRadata10[[#This Row],[1A. Kommune:]]</f>
        <v>0</v>
      </c>
      <c r="D421" s="186">
        <f>[1]!BasilRadata10[[#This Row],[1A. Bydelsnummer:]]</f>
        <v>0</v>
      </c>
      <c r="E421" s="186">
        <f>[1]!BasilRadata10[[#This Row],[1A. Bydelsnavn:]]</f>
        <v>0</v>
      </c>
      <c r="F421" s="186">
        <f>[1]!BasilRadata10[[#This Row],[1A. Fylkesnummer:]]</f>
        <v>0</v>
      </c>
      <c r="G421" s="186">
        <f>[1]!BasilRadata10[[#This Row],[1A. Fylkesnavn:]]</f>
        <v>0</v>
      </c>
      <c r="H421" s="187">
        <f>[1]!BasilRadata10[[#This Row],[1B. Barnehage:]]</f>
        <v>0</v>
      </c>
      <c r="I421" s="187">
        <f>[1]!BasilRadata10[[#This Row],[1B. Organisasjonsnummer:]]</f>
        <v>0</v>
      </c>
      <c r="J421" s="187">
        <f>[1]!BasilRadata10[[#This Row],[1C. Etablert drift(årstall):]]</f>
        <v>0</v>
      </c>
      <c r="K421" s="186">
        <f>[1]!BasilRadata10[[#This Row],[1D. Barnehagetype:]]</f>
        <v>0</v>
      </c>
      <c r="L421" s="187">
        <f>[1]!BasilRadata10[[#This Row],[2A. Barnehagens eier(Private eiere må fylle ut pkt.C):]]</f>
        <v>0</v>
      </c>
      <c r="M421" s="42">
        <f>[1]!BasilRadata10[[#This Row],[8E. Oppgi antall årsverk barnehagen har pensjonsforpliktelser for:]]</f>
        <v>0</v>
      </c>
      <c r="N421" s="11">
        <f>[1]!BasilRadata10[[#This Row],[HEQ
0-2]]</f>
        <v>0</v>
      </c>
      <c r="O421" s="11">
        <f>[1]!BasilRadata10[[#This Row],[HEQ
3-6]]</f>
        <v>0</v>
      </c>
    </row>
    <row r="422" spans="1:15" x14ac:dyDescent="0.25">
      <c r="A422" s="186">
        <f>[1]!BasilRadata10[[#This Row],[År]]</f>
        <v>0</v>
      </c>
      <c r="B422" s="187">
        <f>[1]!BasilRadata10[[#This Row],[1A. Kommunenr:]]</f>
        <v>0</v>
      </c>
      <c r="C422" s="186">
        <f>[1]!BasilRadata10[[#This Row],[1A. Kommune:]]</f>
        <v>0</v>
      </c>
      <c r="D422" s="186">
        <f>[1]!BasilRadata10[[#This Row],[1A. Bydelsnummer:]]</f>
        <v>0</v>
      </c>
      <c r="E422" s="186">
        <f>[1]!BasilRadata10[[#This Row],[1A. Bydelsnavn:]]</f>
        <v>0</v>
      </c>
      <c r="F422" s="186">
        <f>[1]!BasilRadata10[[#This Row],[1A. Fylkesnummer:]]</f>
        <v>0</v>
      </c>
      <c r="G422" s="186">
        <f>[1]!BasilRadata10[[#This Row],[1A. Fylkesnavn:]]</f>
        <v>0</v>
      </c>
      <c r="H422" s="187">
        <f>[1]!BasilRadata10[[#This Row],[1B. Barnehage:]]</f>
        <v>0</v>
      </c>
      <c r="I422" s="187">
        <f>[1]!BasilRadata10[[#This Row],[1B. Organisasjonsnummer:]]</f>
        <v>0</v>
      </c>
      <c r="J422" s="187">
        <f>[1]!BasilRadata10[[#This Row],[1C. Etablert drift(årstall):]]</f>
        <v>0</v>
      </c>
      <c r="K422" s="186">
        <f>[1]!BasilRadata10[[#This Row],[1D. Barnehagetype:]]</f>
        <v>0</v>
      </c>
      <c r="L422" s="187">
        <f>[1]!BasilRadata10[[#This Row],[2A. Barnehagens eier(Private eiere må fylle ut pkt.C):]]</f>
        <v>0</v>
      </c>
      <c r="M422" s="42">
        <f>[1]!BasilRadata10[[#This Row],[8E. Oppgi antall årsverk barnehagen har pensjonsforpliktelser for:]]</f>
        <v>0</v>
      </c>
      <c r="N422" s="11">
        <f>[1]!BasilRadata10[[#This Row],[HEQ
0-2]]</f>
        <v>0</v>
      </c>
      <c r="O422" s="11">
        <f>[1]!BasilRadata10[[#This Row],[HEQ
3-6]]</f>
        <v>0</v>
      </c>
    </row>
    <row r="423" spans="1:15" x14ac:dyDescent="0.25">
      <c r="A423" s="186">
        <f>[1]!BasilRadata10[[#This Row],[År]]</f>
        <v>0</v>
      </c>
      <c r="B423" s="187">
        <f>[1]!BasilRadata10[[#This Row],[1A. Kommunenr:]]</f>
        <v>0</v>
      </c>
      <c r="C423" s="186">
        <f>[1]!BasilRadata10[[#This Row],[1A. Kommune:]]</f>
        <v>0</v>
      </c>
      <c r="D423" s="186">
        <f>[1]!BasilRadata10[[#This Row],[1A. Bydelsnummer:]]</f>
        <v>0</v>
      </c>
      <c r="E423" s="186">
        <f>[1]!BasilRadata10[[#This Row],[1A. Bydelsnavn:]]</f>
        <v>0</v>
      </c>
      <c r="F423" s="186">
        <f>[1]!BasilRadata10[[#This Row],[1A. Fylkesnummer:]]</f>
        <v>0</v>
      </c>
      <c r="G423" s="186">
        <f>[1]!BasilRadata10[[#This Row],[1A. Fylkesnavn:]]</f>
        <v>0</v>
      </c>
      <c r="H423" s="187">
        <f>[1]!BasilRadata10[[#This Row],[1B. Barnehage:]]</f>
        <v>0</v>
      </c>
      <c r="I423" s="187">
        <f>[1]!BasilRadata10[[#This Row],[1B. Organisasjonsnummer:]]</f>
        <v>0</v>
      </c>
      <c r="J423" s="187">
        <f>[1]!BasilRadata10[[#This Row],[1C. Etablert drift(årstall):]]</f>
        <v>0</v>
      </c>
      <c r="K423" s="186">
        <f>[1]!BasilRadata10[[#This Row],[1D. Barnehagetype:]]</f>
        <v>0</v>
      </c>
      <c r="L423" s="187">
        <f>[1]!BasilRadata10[[#This Row],[2A. Barnehagens eier(Private eiere må fylle ut pkt.C):]]</f>
        <v>0</v>
      </c>
      <c r="M423" s="42">
        <f>[1]!BasilRadata10[[#This Row],[8E. Oppgi antall årsverk barnehagen har pensjonsforpliktelser for:]]</f>
        <v>0</v>
      </c>
      <c r="N423" s="11">
        <f>[1]!BasilRadata10[[#This Row],[HEQ
0-2]]</f>
        <v>0</v>
      </c>
      <c r="O423" s="11">
        <f>[1]!BasilRadata10[[#This Row],[HEQ
3-6]]</f>
        <v>0</v>
      </c>
    </row>
    <row r="424" spans="1:15" x14ac:dyDescent="0.25">
      <c r="A424" s="186">
        <f>[1]!BasilRadata10[[#This Row],[År]]</f>
        <v>0</v>
      </c>
      <c r="B424" s="187">
        <f>[1]!BasilRadata10[[#This Row],[1A. Kommunenr:]]</f>
        <v>0</v>
      </c>
      <c r="C424" s="186">
        <f>[1]!BasilRadata10[[#This Row],[1A. Kommune:]]</f>
        <v>0</v>
      </c>
      <c r="D424" s="186">
        <f>[1]!BasilRadata10[[#This Row],[1A. Bydelsnummer:]]</f>
        <v>0</v>
      </c>
      <c r="E424" s="186">
        <f>[1]!BasilRadata10[[#This Row],[1A. Bydelsnavn:]]</f>
        <v>0</v>
      </c>
      <c r="F424" s="186">
        <f>[1]!BasilRadata10[[#This Row],[1A. Fylkesnummer:]]</f>
        <v>0</v>
      </c>
      <c r="G424" s="186">
        <f>[1]!BasilRadata10[[#This Row],[1A. Fylkesnavn:]]</f>
        <v>0</v>
      </c>
      <c r="H424" s="187">
        <f>[1]!BasilRadata10[[#This Row],[1B. Barnehage:]]</f>
        <v>0</v>
      </c>
      <c r="I424" s="187">
        <f>[1]!BasilRadata10[[#This Row],[1B. Organisasjonsnummer:]]</f>
        <v>0</v>
      </c>
      <c r="J424" s="187">
        <f>[1]!BasilRadata10[[#This Row],[1C. Etablert drift(årstall):]]</f>
        <v>0</v>
      </c>
      <c r="K424" s="186">
        <f>[1]!BasilRadata10[[#This Row],[1D. Barnehagetype:]]</f>
        <v>0</v>
      </c>
      <c r="L424" s="187">
        <f>[1]!BasilRadata10[[#This Row],[2A. Barnehagens eier(Private eiere må fylle ut pkt.C):]]</f>
        <v>0</v>
      </c>
      <c r="M424" s="42">
        <f>[1]!BasilRadata10[[#This Row],[8E. Oppgi antall årsverk barnehagen har pensjonsforpliktelser for:]]</f>
        <v>0</v>
      </c>
      <c r="N424" s="11">
        <f>[1]!BasilRadata10[[#This Row],[HEQ
0-2]]</f>
        <v>0</v>
      </c>
      <c r="O424" s="11">
        <f>[1]!BasilRadata10[[#This Row],[HEQ
3-6]]</f>
        <v>0</v>
      </c>
    </row>
    <row r="425" spans="1:15" x14ac:dyDescent="0.25">
      <c r="A425" s="186">
        <f>[1]!BasilRadata10[[#This Row],[År]]</f>
        <v>0</v>
      </c>
      <c r="B425" s="187">
        <f>[1]!BasilRadata10[[#This Row],[1A. Kommunenr:]]</f>
        <v>0</v>
      </c>
      <c r="C425" s="186">
        <f>[1]!BasilRadata10[[#This Row],[1A. Kommune:]]</f>
        <v>0</v>
      </c>
      <c r="D425" s="186">
        <f>[1]!BasilRadata10[[#This Row],[1A. Bydelsnummer:]]</f>
        <v>0</v>
      </c>
      <c r="E425" s="186">
        <f>[1]!BasilRadata10[[#This Row],[1A. Bydelsnavn:]]</f>
        <v>0</v>
      </c>
      <c r="F425" s="186">
        <f>[1]!BasilRadata10[[#This Row],[1A. Fylkesnummer:]]</f>
        <v>0</v>
      </c>
      <c r="G425" s="186">
        <f>[1]!BasilRadata10[[#This Row],[1A. Fylkesnavn:]]</f>
        <v>0</v>
      </c>
      <c r="H425" s="187">
        <f>[1]!BasilRadata10[[#This Row],[1B. Barnehage:]]</f>
        <v>0</v>
      </c>
      <c r="I425" s="187">
        <f>[1]!BasilRadata10[[#This Row],[1B. Organisasjonsnummer:]]</f>
        <v>0</v>
      </c>
      <c r="J425" s="187">
        <f>[1]!BasilRadata10[[#This Row],[1C. Etablert drift(årstall):]]</f>
        <v>0</v>
      </c>
      <c r="K425" s="186">
        <f>[1]!BasilRadata10[[#This Row],[1D. Barnehagetype:]]</f>
        <v>0</v>
      </c>
      <c r="L425" s="187">
        <f>[1]!BasilRadata10[[#This Row],[2A. Barnehagens eier(Private eiere må fylle ut pkt.C):]]</f>
        <v>0</v>
      </c>
      <c r="M425" s="42">
        <f>[1]!BasilRadata10[[#This Row],[8E. Oppgi antall årsverk barnehagen har pensjonsforpliktelser for:]]</f>
        <v>0</v>
      </c>
      <c r="N425" s="11">
        <f>[1]!BasilRadata10[[#This Row],[HEQ
0-2]]</f>
        <v>0</v>
      </c>
      <c r="O425" s="11">
        <f>[1]!BasilRadata10[[#This Row],[HEQ
3-6]]</f>
        <v>0</v>
      </c>
    </row>
    <row r="426" spans="1:15" x14ac:dyDescent="0.25">
      <c r="A426" s="186">
        <f>[1]!BasilRadata10[[#This Row],[År]]</f>
        <v>0</v>
      </c>
      <c r="B426" s="187">
        <f>[1]!BasilRadata10[[#This Row],[1A. Kommunenr:]]</f>
        <v>0</v>
      </c>
      <c r="C426" s="186">
        <f>[1]!BasilRadata10[[#This Row],[1A. Kommune:]]</f>
        <v>0</v>
      </c>
      <c r="D426" s="186">
        <f>[1]!BasilRadata10[[#This Row],[1A. Bydelsnummer:]]</f>
        <v>0</v>
      </c>
      <c r="E426" s="186">
        <f>[1]!BasilRadata10[[#This Row],[1A. Bydelsnavn:]]</f>
        <v>0</v>
      </c>
      <c r="F426" s="186">
        <f>[1]!BasilRadata10[[#This Row],[1A. Fylkesnummer:]]</f>
        <v>0</v>
      </c>
      <c r="G426" s="186">
        <f>[1]!BasilRadata10[[#This Row],[1A. Fylkesnavn:]]</f>
        <v>0</v>
      </c>
      <c r="H426" s="187">
        <f>[1]!BasilRadata10[[#This Row],[1B. Barnehage:]]</f>
        <v>0</v>
      </c>
      <c r="I426" s="187">
        <f>[1]!BasilRadata10[[#This Row],[1B. Organisasjonsnummer:]]</f>
        <v>0</v>
      </c>
      <c r="J426" s="187">
        <f>[1]!BasilRadata10[[#This Row],[1C. Etablert drift(årstall):]]</f>
        <v>0</v>
      </c>
      <c r="K426" s="186">
        <f>[1]!BasilRadata10[[#This Row],[1D. Barnehagetype:]]</f>
        <v>0</v>
      </c>
      <c r="L426" s="187">
        <f>[1]!BasilRadata10[[#This Row],[2A. Barnehagens eier(Private eiere må fylle ut pkt.C):]]</f>
        <v>0</v>
      </c>
      <c r="M426" s="42">
        <f>[1]!BasilRadata10[[#This Row],[8E. Oppgi antall årsverk barnehagen har pensjonsforpliktelser for:]]</f>
        <v>0</v>
      </c>
      <c r="N426" s="11">
        <f>[1]!BasilRadata10[[#This Row],[HEQ
0-2]]</f>
        <v>0</v>
      </c>
      <c r="O426" s="11">
        <f>[1]!BasilRadata10[[#This Row],[HEQ
3-6]]</f>
        <v>0</v>
      </c>
    </row>
    <row r="427" spans="1:15" x14ac:dyDescent="0.25">
      <c r="A427" s="186">
        <f>[1]!BasilRadata10[[#This Row],[År]]</f>
        <v>0</v>
      </c>
      <c r="B427" s="187">
        <f>[1]!BasilRadata10[[#This Row],[1A. Kommunenr:]]</f>
        <v>0</v>
      </c>
      <c r="C427" s="186">
        <f>[1]!BasilRadata10[[#This Row],[1A. Kommune:]]</f>
        <v>0</v>
      </c>
      <c r="D427" s="186">
        <f>[1]!BasilRadata10[[#This Row],[1A. Bydelsnummer:]]</f>
        <v>0</v>
      </c>
      <c r="E427" s="186">
        <f>[1]!BasilRadata10[[#This Row],[1A. Bydelsnavn:]]</f>
        <v>0</v>
      </c>
      <c r="F427" s="186">
        <f>[1]!BasilRadata10[[#This Row],[1A. Fylkesnummer:]]</f>
        <v>0</v>
      </c>
      <c r="G427" s="186">
        <f>[1]!BasilRadata10[[#This Row],[1A. Fylkesnavn:]]</f>
        <v>0</v>
      </c>
      <c r="H427" s="187">
        <f>[1]!BasilRadata10[[#This Row],[1B. Barnehage:]]</f>
        <v>0</v>
      </c>
      <c r="I427" s="187">
        <f>[1]!BasilRadata10[[#This Row],[1B. Organisasjonsnummer:]]</f>
        <v>0</v>
      </c>
      <c r="J427" s="187">
        <f>[1]!BasilRadata10[[#This Row],[1C. Etablert drift(årstall):]]</f>
        <v>0</v>
      </c>
      <c r="K427" s="186">
        <f>[1]!BasilRadata10[[#This Row],[1D. Barnehagetype:]]</f>
        <v>0</v>
      </c>
      <c r="L427" s="187">
        <f>[1]!BasilRadata10[[#This Row],[2A. Barnehagens eier(Private eiere må fylle ut pkt.C):]]</f>
        <v>0</v>
      </c>
      <c r="M427" s="42">
        <f>[1]!BasilRadata10[[#This Row],[8E. Oppgi antall årsverk barnehagen har pensjonsforpliktelser for:]]</f>
        <v>0</v>
      </c>
      <c r="N427" s="11">
        <f>[1]!BasilRadata10[[#This Row],[HEQ
0-2]]</f>
        <v>0</v>
      </c>
      <c r="O427" s="11">
        <f>[1]!BasilRadata10[[#This Row],[HEQ
3-6]]</f>
        <v>0</v>
      </c>
    </row>
    <row r="428" spans="1:15" x14ac:dyDescent="0.25">
      <c r="A428" s="186">
        <f>[1]!BasilRadata10[[#This Row],[År]]</f>
        <v>0</v>
      </c>
      <c r="B428" s="187">
        <f>[1]!BasilRadata10[[#This Row],[1A. Kommunenr:]]</f>
        <v>0</v>
      </c>
      <c r="C428" s="186">
        <f>[1]!BasilRadata10[[#This Row],[1A. Kommune:]]</f>
        <v>0</v>
      </c>
      <c r="D428" s="186">
        <f>[1]!BasilRadata10[[#This Row],[1A. Bydelsnummer:]]</f>
        <v>0</v>
      </c>
      <c r="E428" s="186">
        <f>[1]!BasilRadata10[[#This Row],[1A. Bydelsnavn:]]</f>
        <v>0</v>
      </c>
      <c r="F428" s="186">
        <f>[1]!BasilRadata10[[#This Row],[1A. Fylkesnummer:]]</f>
        <v>0</v>
      </c>
      <c r="G428" s="186">
        <f>[1]!BasilRadata10[[#This Row],[1A. Fylkesnavn:]]</f>
        <v>0</v>
      </c>
      <c r="H428" s="187">
        <f>[1]!BasilRadata10[[#This Row],[1B. Barnehage:]]</f>
        <v>0</v>
      </c>
      <c r="I428" s="187">
        <f>[1]!BasilRadata10[[#This Row],[1B. Organisasjonsnummer:]]</f>
        <v>0</v>
      </c>
      <c r="J428" s="187">
        <f>[1]!BasilRadata10[[#This Row],[1C. Etablert drift(årstall):]]</f>
        <v>0</v>
      </c>
      <c r="K428" s="186">
        <f>[1]!BasilRadata10[[#This Row],[1D. Barnehagetype:]]</f>
        <v>0</v>
      </c>
      <c r="L428" s="187">
        <f>[1]!BasilRadata10[[#This Row],[2A. Barnehagens eier(Private eiere må fylle ut pkt.C):]]</f>
        <v>0</v>
      </c>
      <c r="M428" s="42">
        <f>[1]!BasilRadata10[[#This Row],[8E. Oppgi antall årsverk barnehagen har pensjonsforpliktelser for:]]</f>
        <v>0</v>
      </c>
      <c r="N428" s="11">
        <f>[1]!BasilRadata10[[#This Row],[HEQ
0-2]]</f>
        <v>0</v>
      </c>
      <c r="O428" s="11">
        <f>[1]!BasilRadata10[[#This Row],[HEQ
3-6]]</f>
        <v>0</v>
      </c>
    </row>
    <row r="429" spans="1:15" x14ac:dyDescent="0.25">
      <c r="A429" s="186">
        <f>[1]!BasilRadata10[[#This Row],[År]]</f>
        <v>0</v>
      </c>
      <c r="B429" s="187">
        <f>[1]!BasilRadata10[[#This Row],[1A. Kommunenr:]]</f>
        <v>0</v>
      </c>
      <c r="C429" s="186">
        <f>[1]!BasilRadata10[[#This Row],[1A. Kommune:]]</f>
        <v>0</v>
      </c>
      <c r="D429" s="186">
        <f>[1]!BasilRadata10[[#This Row],[1A. Bydelsnummer:]]</f>
        <v>0</v>
      </c>
      <c r="E429" s="186">
        <f>[1]!BasilRadata10[[#This Row],[1A. Bydelsnavn:]]</f>
        <v>0</v>
      </c>
      <c r="F429" s="186">
        <f>[1]!BasilRadata10[[#This Row],[1A. Fylkesnummer:]]</f>
        <v>0</v>
      </c>
      <c r="G429" s="186">
        <f>[1]!BasilRadata10[[#This Row],[1A. Fylkesnavn:]]</f>
        <v>0</v>
      </c>
      <c r="H429" s="187">
        <f>[1]!BasilRadata10[[#This Row],[1B. Barnehage:]]</f>
        <v>0</v>
      </c>
      <c r="I429" s="187">
        <f>[1]!BasilRadata10[[#This Row],[1B. Organisasjonsnummer:]]</f>
        <v>0</v>
      </c>
      <c r="J429" s="187">
        <f>[1]!BasilRadata10[[#This Row],[1C. Etablert drift(årstall):]]</f>
        <v>0</v>
      </c>
      <c r="K429" s="186">
        <f>[1]!BasilRadata10[[#This Row],[1D. Barnehagetype:]]</f>
        <v>0</v>
      </c>
      <c r="L429" s="187">
        <f>[1]!BasilRadata10[[#This Row],[2A. Barnehagens eier(Private eiere må fylle ut pkt.C):]]</f>
        <v>0</v>
      </c>
      <c r="M429" s="42">
        <f>[1]!BasilRadata10[[#This Row],[8E. Oppgi antall årsverk barnehagen har pensjonsforpliktelser for:]]</f>
        <v>0</v>
      </c>
      <c r="N429" s="11">
        <f>[1]!BasilRadata10[[#This Row],[HEQ
0-2]]</f>
        <v>0</v>
      </c>
      <c r="O429" s="11">
        <f>[1]!BasilRadata10[[#This Row],[HEQ
3-6]]</f>
        <v>0</v>
      </c>
    </row>
    <row r="430" spans="1:15" x14ac:dyDescent="0.25">
      <c r="A430" s="186">
        <f>[1]!BasilRadata10[[#This Row],[År]]</f>
        <v>0</v>
      </c>
      <c r="B430" s="187">
        <f>[1]!BasilRadata10[[#This Row],[1A. Kommunenr:]]</f>
        <v>0</v>
      </c>
      <c r="C430" s="186">
        <f>[1]!BasilRadata10[[#This Row],[1A. Kommune:]]</f>
        <v>0</v>
      </c>
      <c r="D430" s="186">
        <f>[1]!BasilRadata10[[#This Row],[1A. Bydelsnummer:]]</f>
        <v>0</v>
      </c>
      <c r="E430" s="186">
        <f>[1]!BasilRadata10[[#This Row],[1A. Bydelsnavn:]]</f>
        <v>0</v>
      </c>
      <c r="F430" s="186">
        <f>[1]!BasilRadata10[[#This Row],[1A. Fylkesnummer:]]</f>
        <v>0</v>
      </c>
      <c r="G430" s="186">
        <f>[1]!BasilRadata10[[#This Row],[1A. Fylkesnavn:]]</f>
        <v>0</v>
      </c>
      <c r="H430" s="187">
        <f>[1]!BasilRadata10[[#This Row],[1B. Barnehage:]]</f>
        <v>0</v>
      </c>
      <c r="I430" s="187">
        <f>[1]!BasilRadata10[[#This Row],[1B. Organisasjonsnummer:]]</f>
        <v>0</v>
      </c>
      <c r="J430" s="187">
        <f>[1]!BasilRadata10[[#This Row],[1C. Etablert drift(årstall):]]</f>
        <v>0</v>
      </c>
      <c r="K430" s="186">
        <f>[1]!BasilRadata10[[#This Row],[1D. Barnehagetype:]]</f>
        <v>0</v>
      </c>
      <c r="L430" s="187">
        <f>[1]!BasilRadata10[[#This Row],[2A. Barnehagens eier(Private eiere må fylle ut pkt.C):]]</f>
        <v>0</v>
      </c>
      <c r="M430" s="42">
        <f>[1]!BasilRadata10[[#This Row],[8E. Oppgi antall årsverk barnehagen har pensjonsforpliktelser for:]]</f>
        <v>0</v>
      </c>
      <c r="N430" s="11">
        <f>[1]!BasilRadata10[[#This Row],[HEQ
0-2]]</f>
        <v>0</v>
      </c>
      <c r="O430" s="11">
        <f>[1]!BasilRadata10[[#This Row],[HEQ
3-6]]</f>
        <v>0</v>
      </c>
    </row>
    <row r="431" spans="1:15" x14ac:dyDescent="0.25">
      <c r="A431" s="186">
        <f>[1]!BasilRadata10[[#This Row],[År]]</f>
        <v>0</v>
      </c>
      <c r="B431" s="187">
        <f>[1]!BasilRadata10[[#This Row],[1A. Kommunenr:]]</f>
        <v>0</v>
      </c>
      <c r="C431" s="186">
        <f>[1]!BasilRadata10[[#This Row],[1A. Kommune:]]</f>
        <v>0</v>
      </c>
      <c r="D431" s="186">
        <f>[1]!BasilRadata10[[#This Row],[1A. Bydelsnummer:]]</f>
        <v>0</v>
      </c>
      <c r="E431" s="186">
        <f>[1]!BasilRadata10[[#This Row],[1A. Bydelsnavn:]]</f>
        <v>0</v>
      </c>
      <c r="F431" s="186">
        <f>[1]!BasilRadata10[[#This Row],[1A. Fylkesnummer:]]</f>
        <v>0</v>
      </c>
      <c r="G431" s="186">
        <f>[1]!BasilRadata10[[#This Row],[1A. Fylkesnavn:]]</f>
        <v>0</v>
      </c>
      <c r="H431" s="187">
        <f>[1]!BasilRadata10[[#This Row],[1B. Barnehage:]]</f>
        <v>0</v>
      </c>
      <c r="I431" s="187">
        <f>[1]!BasilRadata10[[#This Row],[1B. Organisasjonsnummer:]]</f>
        <v>0</v>
      </c>
      <c r="J431" s="187">
        <f>[1]!BasilRadata10[[#This Row],[1C. Etablert drift(årstall):]]</f>
        <v>0</v>
      </c>
      <c r="K431" s="186">
        <f>[1]!BasilRadata10[[#This Row],[1D. Barnehagetype:]]</f>
        <v>0</v>
      </c>
      <c r="L431" s="187">
        <f>[1]!BasilRadata10[[#This Row],[2A. Barnehagens eier(Private eiere må fylle ut pkt.C):]]</f>
        <v>0</v>
      </c>
      <c r="M431" s="42">
        <f>[1]!BasilRadata10[[#This Row],[8E. Oppgi antall årsverk barnehagen har pensjonsforpliktelser for:]]</f>
        <v>0</v>
      </c>
      <c r="N431" s="11">
        <f>[1]!BasilRadata10[[#This Row],[HEQ
0-2]]</f>
        <v>0</v>
      </c>
      <c r="O431" s="11">
        <f>[1]!BasilRadata10[[#This Row],[HEQ
3-6]]</f>
        <v>0</v>
      </c>
    </row>
    <row r="432" spans="1:15" x14ac:dyDescent="0.25">
      <c r="A432" s="186">
        <f>[1]!BasilRadata10[[#This Row],[År]]</f>
        <v>0</v>
      </c>
      <c r="B432" s="187">
        <f>[1]!BasilRadata10[[#This Row],[1A. Kommunenr:]]</f>
        <v>0</v>
      </c>
      <c r="C432" s="186">
        <f>[1]!BasilRadata10[[#This Row],[1A. Kommune:]]</f>
        <v>0</v>
      </c>
      <c r="D432" s="186">
        <f>[1]!BasilRadata10[[#This Row],[1A. Bydelsnummer:]]</f>
        <v>0</v>
      </c>
      <c r="E432" s="186">
        <f>[1]!BasilRadata10[[#This Row],[1A. Bydelsnavn:]]</f>
        <v>0</v>
      </c>
      <c r="F432" s="186">
        <f>[1]!BasilRadata10[[#This Row],[1A. Fylkesnummer:]]</f>
        <v>0</v>
      </c>
      <c r="G432" s="186">
        <f>[1]!BasilRadata10[[#This Row],[1A. Fylkesnavn:]]</f>
        <v>0</v>
      </c>
      <c r="H432" s="187">
        <f>[1]!BasilRadata10[[#This Row],[1B. Barnehage:]]</f>
        <v>0</v>
      </c>
      <c r="I432" s="187">
        <f>[1]!BasilRadata10[[#This Row],[1B. Organisasjonsnummer:]]</f>
        <v>0</v>
      </c>
      <c r="J432" s="187">
        <f>[1]!BasilRadata10[[#This Row],[1C. Etablert drift(årstall):]]</f>
        <v>0</v>
      </c>
      <c r="K432" s="186">
        <f>[1]!BasilRadata10[[#This Row],[1D. Barnehagetype:]]</f>
        <v>0</v>
      </c>
      <c r="L432" s="187">
        <f>[1]!BasilRadata10[[#This Row],[2A. Barnehagens eier(Private eiere må fylle ut pkt.C):]]</f>
        <v>0</v>
      </c>
      <c r="M432" s="42">
        <f>[1]!BasilRadata10[[#This Row],[8E. Oppgi antall årsverk barnehagen har pensjonsforpliktelser for:]]</f>
        <v>0</v>
      </c>
      <c r="N432" s="11">
        <f>[1]!BasilRadata10[[#This Row],[HEQ
0-2]]</f>
        <v>0</v>
      </c>
      <c r="O432" s="11">
        <f>[1]!BasilRadata10[[#This Row],[HEQ
3-6]]</f>
        <v>0</v>
      </c>
    </row>
    <row r="433" spans="1:15" x14ac:dyDescent="0.25">
      <c r="A433" s="186">
        <f>[1]!BasilRadata10[[#This Row],[År]]</f>
        <v>0</v>
      </c>
      <c r="B433" s="187">
        <f>[1]!BasilRadata10[[#This Row],[1A. Kommunenr:]]</f>
        <v>0</v>
      </c>
      <c r="C433" s="186">
        <f>[1]!BasilRadata10[[#This Row],[1A. Kommune:]]</f>
        <v>0</v>
      </c>
      <c r="D433" s="186">
        <f>[1]!BasilRadata10[[#This Row],[1A. Bydelsnummer:]]</f>
        <v>0</v>
      </c>
      <c r="E433" s="186">
        <f>[1]!BasilRadata10[[#This Row],[1A. Bydelsnavn:]]</f>
        <v>0</v>
      </c>
      <c r="F433" s="186">
        <f>[1]!BasilRadata10[[#This Row],[1A. Fylkesnummer:]]</f>
        <v>0</v>
      </c>
      <c r="G433" s="186">
        <f>[1]!BasilRadata10[[#This Row],[1A. Fylkesnavn:]]</f>
        <v>0</v>
      </c>
      <c r="H433" s="187">
        <f>[1]!BasilRadata10[[#This Row],[1B. Barnehage:]]</f>
        <v>0</v>
      </c>
      <c r="I433" s="187">
        <f>[1]!BasilRadata10[[#This Row],[1B. Organisasjonsnummer:]]</f>
        <v>0</v>
      </c>
      <c r="J433" s="187">
        <f>[1]!BasilRadata10[[#This Row],[1C. Etablert drift(årstall):]]</f>
        <v>0</v>
      </c>
      <c r="K433" s="186">
        <f>[1]!BasilRadata10[[#This Row],[1D. Barnehagetype:]]</f>
        <v>0</v>
      </c>
      <c r="L433" s="187">
        <f>[1]!BasilRadata10[[#This Row],[2A. Barnehagens eier(Private eiere må fylle ut pkt.C):]]</f>
        <v>0</v>
      </c>
      <c r="M433" s="42">
        <f>[1]!BasilRadata10[[#This Row],[8E. Oppgi antall årsverk barnehagen har pensjonsforpliktelser for:]]</f>
        <v>0</v>
      </c>
      <c r="N433" s="11">
        <f>[1]!BasilRadata10[[#This Row],[HEQ
0-2]]</f>
        <v>0</v>
      </c>
      <c r="O433" s="11">
        <f>[1]!BasilRadata10[[#This Row],[HEQ
3-6]]</f>
        <v>0</v>
      </c>
    </row>
    <row r="434" spans="1:15" x14ac:dyDescent="0.25">
      <c r="A434" s="186">
        <f>[1]!BasilRadata10[[#This Row],[År]]</f>
        <v>0</v>
      </c>
      <c r="B434" s="187">
        <f>[1]!BasilRadata10[[#This Row],[1A. Kommunenr:]]</f>
        <v>0</v>
      </c>
      <c r="C434" s="186">
        <f>[1]!BasilRadata10[[#This Row],[1A. Kommune:]]</f>
        <v>0</v>
      </c>
      <c r="D434" s="186">
        <f>[1]!BasilRadata10[[#This Row],[1A. Bydelsnummer:]]</f>
        <v>0</v>
      </c>
      <c r="E434" s="186">
        <f>[1]!BasilRadata10[[#This Row],[1A. Bydelsnavn:]]</f>
        <v>0</v>
      </c>
      <c r="F434" s="186">
        <f>[1]!BasilRadata10[[#This Row],[1A. Fylkesnummer:]]</f>
        <v>0</v>
      </c>
      <c r="G434" s="186">
        <f>[1]!BasilRadata10[[#This Row],[1A. Fylkesnavn:]]</f>
        <v>0</v>
      </c>
      <c r="H434" s="187">
        <f>[1]!BasilRadata10[[#This Row],[1B. Barnehage:]]</f>
        <v>0</v>
      </c>
      <c r="I434" s="187">
        <f>[1]!BasilRadata10[[#This Row],[1B. Organisasjonsnummer:]]</f>
        <v>0</v>
      </c>
      <c r="J434" s="187">
        <f>[1]!BasilRadata10[[#This Row],[1C. Etablert drift(årstall):]]</f>
        <v>0</v>
      </c>
      <c r="K434" s="186">
        <f>[1]!BasilRadata10[[#This Row],[1D. Barnehagetype:]]</f>
        <v>0</v>
      </c>
      <c r="L434" s="187">
        <f>[1]!BasilRadata10[[#This Row],[2A. Barnehagens eier(Private eiere må fylle ut pkt.C):]]</f>
        <v>0</v>
      </c>
      <c r="M434" s="42">
        <f>[1]!BasilRadata10[[#This Row],[8E. Oppgi antall årsverk barnehagen har pensjonsforpliktelser for:]]</f>
        <v>0</v>
      </c>
      <c r="N434" s="11">
        <f>[1]!BasilRadata10[[#This Row],[HEQ
0-2]]</f>
        <v>0</v>
      </c>
      <c r="O434" s="11">
        <f>[1]!BasilRadata10[[#This Row],[HEQ
3-6]]</f>
        <v>0</v>
      </c>
    </row>
    <row r="435" spans="1:15" x14ac:dyDescent="0.25">
      <c r="A435" s="186">
        <f>[1]!BasilRadata10[[#This Row],[År]]</f>
        <v>0</v>
      </c>
      <c r="B435" s="187">
        <f>[1]!BasilRadata10[[#This Row],[1A. Kommunenr:]]</f>
        <v>0</v>
      </c>
      <c r="C435" s="186">
        <f>[1]!BasilRadata10[[#This Row],[1A. Kommune:]]</f>
        <v>0</v>
      </c>
      <c r="D435" s="186">
        <f>[1]!BasilRadata10[[#This Row],[1A. Bydelsnummer:]]</f>
        <v>0</v>
      </c>
      <c r="E435" s="186">
        <f>[1]!BasilRadata10[[#This Row],[1A. Bydelsnavn:]]</f>
        <v>0</v>
      </c>
      <c r="F435" s="186">
        <f>[1]!BasilRadata10[[#This Row],[1A. Fylkesnummer:]]</f>
        <v>0</v>
      </c>
      <c r="G435" s="186">
        <f>[1]!BasilRadata10[[#This Row],[1A. Fylkesnavn:]]</f>
        <v>0</v>
      </c>
      <c r="H435" s="187">
        <f>[1]!BasilRadata10[[#This Row],[1B. Barnehage:]]</f>
        <v>0</v>
      </c>
      <c r="I435" s="187">
        <f>[1]!BasilRadata10[[#This Row],[1B. Organisasjonsnummer:]]</f>
        <v>0</v>
      </c>
      <c r="J435" s="187">
        <f>[1]!BasilRadata10[[#This Row],[1C. Etablert drift(årstall):]]</f>
        <v>0</v>
      </c>
      <c r="K435" s="186">
        <f>[1]!BasilRadata10[[#This Row],[1D. Barnehagetype:]]</f>
        <v>0</v>
      </c>
      <c r="L435" s="187">
        <f>[1]!BasilRadata10[[#This Row],[2A. Barnehagens eier(Private eiere må fylle ut pkt.C):]]</f>
        <v>0</v>
      </c>
      <c r="M435" s="42">
        <f>[1]!BasilRadata10[[#This Row],[8E. Oppgi antall årsverk barnehagen har pensjonsforpliktelser for:]]</f>
        <v>0</v>
      </c>
      <c r="N435" s="11">
        <f>[1]!BasilRadata10[[#This Row],[HEQ
0-2]]</f>
        <v>0</v>
      </c>
      <c r="O435" s="11">
        <f>[1]!BasilRadata10[[#This Row],[HEQ
3-6]]</f>
        <v>0</v>
      </c>
    </row>
    <row r="436" spans="1:15" x14ac:dyDescent="0.25">
      <c r="A436" s="186">
        <f>[1]!BasilRadata10[[#This Row],[År]]</f>
        <v>0</v>
      </c>
      <c r="B436" s="187">
        <f>[1]!BasilRadata10[[#This Row],[1A. Kommunenr:]]</f>
        <v>0</v>
      </c>
      <c r="C436" s="186">
        <f>[1]!BasilRadata10[[#This Row],[1A. Kommune:]]</f>
        <v>0</v>
      </c>
      <c r="D436" s="186">
        <f>[1]!BasilRadata10[[#This Row],[1A. Bydelsnummer:]]</f>
        <v>0</v>
      </c>
      <c r="E436" s="186">
        <f>[1]!BasilRadata10[[#This Row],[1A. Bydelsnavn:]]</f>
        <v>0</v>
      </c>
      <c r="F436" s="186">
        <f>[1]!BasilRadata10[[#This Row],[1A. Fylkesnummer:]]</f>
        <v>0</v>
      </c>
      <c r="G436" s="186">
        <f>[1]!BasilRadata10[[#This Row],[1A. Fylkesnavn:]]</f>
        <v>0</v>
      </c>
      <c r="H436" s="187">
        <f>[1]!BasilRadata10[[#This Row],[1B. Barnehage:]]</f>
        <v>0</v>
      </c>
      <c r="I436" s="187">
        <f>[1]!BasilRadata10[[#This Row],[1B. Organisasjonsnummer:]]</f>
        <v>0</v>
      </c>
      <c r="J436" s="187">
        <f>[1]!BasilRadata10[[#This Row],[1C. Etablert drift(årstall):]]</f>
        <v>0</v>
      </c>
      <c r="K436" s="186">
        <f>[1]!BasilRadata10[[#This Row],[1D. Barnehagetype:]]</f>
        <v>0</v>
      </c>
      <c r="L436" s="187">
        <f>[1]!BasilRadata10[[#This Row],[2A. Barnehagens eier(Private eiere må fylle ut pkt.C):]]</f>
        <v>0</v>
      </c>
      <c r="M436" s="42">
        <f>[1]!BasilRadata10[[#This Row],[8E. Oppgi antall årsverk barnehagen har pensjonsforpliktelser for:]]</f>
        <v>0</v>
      </c>
      <c r="N436" s="11">
        <f>[1]!BasilRadata10[[#This Row],[HEQ
0-2]]</f>
        <v>0</v>
      </c>
      <c r="O436" s="11">
        <f>[1]!BasilRadata10[[#This Row],[HEQ
3-6]]</f>
        <v>0</v>
      </c>
    </row>
    <row r="437" spans="1:15" x14ac:dyDescent="0.25">
      <c r="A437" s="186">
        <f>[1]!BasilRadata10[[#This Row],[År]]</f>
        <v>0</v>
      </c>
      <c r="B437" s="187">
        <f>[1]!BasilRadata10[[#This Row],[1A. Kommunenr:]]</f>
        <v>0</v>
      </c>
      <c r="C437" s="186">
        <f>[1]!BasilRadata10[[#This Row],[1A. Kommune:]]</f>
        <v>0</v>
      </c>
      <c r="D437" s="186">
        <f>[1]!BasilRadata10[[#This Row],[1A. Bydelsnummer:]]</f>
        <v>0</v>
      </c>
      <c r="E437" s="186">
        <f>[1]!BasilRadata10[[#This Row],[1A. Bydelsnavn:]]</f>
        <v>0</v>
      </c>
      <c r="F437" s="186">
        <f>[1]!BasilRadata10[[#This Row],[1A. Fylkesnummer:]]</f>
        <v>0</v>
      </c>
      <c r="G437" s="186">
        <f>[1]!BasilRadata10[[#This Row],[1A. Fylkesnavn:]]</f>
        <v>0</v>
      </c>
      <c r="H437" s="187">
        <f>[1]!BasilRadata10[[#This Row],[1B. Barnehage:]]</f>
        <v>0</v>
      </c>
      <c r="I437" s="187">
        <f>[1]!BasilRadata10[[#This Row],[1B. Organisasjonsnummer:]]</f>
        <v>0</v>
      </c>
      <c r="J437" s="187">
        <f>[1]!BasilRadata10[[#This Row],[1C. Etablert drift(årstall):]]</f>
        <v>0</v>
      </c>
      <c r="K437" s="186">
        <f>[1]!BasilRadata10[[#This Row],[1D. Barnehagetype:]]</f>
        <v>0</v>
      </c>
      <c r="L437" s="187">
        <f>[1]!BasilRadata10[[#This Row],[2A. Barnehagens eier(Private eiere må fylle ut pkt.C):]]</f>
        <v>0</v>
      </c>
      <c r="M437" s="42">
        <f>[1]!BasilRadata10[[#This Row],[8E. Oppgi antall årsverk barnehagen har pensjonsforpliktelser for:]]</f>
        <v>0</v>
      </c>
      <c r="N437" s="11">
        <f>[1]!BasilRadata10[[#This Row],[HEQ
0-2]]</f>
        <v>0</v>
      </c>
      <c r="O437" s="11">
        <f>[1]!BasilRadata10[[#This Row],[HEQ
3-6]]</f>
        <v>0</v>
      </c>
    </row>
    <row r="438" spans="1:15" x14ac:dyDescent="0.25">
      <c r="A438" s="186">
        <f>[1]!BasilRadata10[[#This Row],[År]]</f>
        <v>0</v>
      </c>
      <c r="B438" s="187">
        <f>[1]!BasilRadata10[[#This Row],[1A. Kommunenr:]]</f>
        <v>0</v>
      </c>
      <c r="C438" s="186">
        <f>[1]!BasilRadata10[[#This Row],[1A. Kommune:]]</f>
        <v>0</v>
      </c>
      <c r="D438" s="186">
        <f>[1]!BasilRadata10[[#This Row],[1A. Bydelsnummer:]]</f>
        <v>0</v>
      </c>
      <c r="E438" s="186">
        <f>[1]!BasilRadata10[[#This Row],[1A. Bydelsnavn:]]</f>
        <v>0</v>
      </c>
      <c r="F438" s="186">
        <f>[1]!BasilRadata10[[#This Row],[1A. Fylkesnummer:]]</f>
        <v>0</v>
      </c>
      <c r="G438" s="186">
        <f>[1]!BasilRadata10[[#This Row],[1A. Fylkesnavn:]]</f>
        <v>0</v>
      </c>
      <c r="H438" s="187">
        <f>[1]!BasilRadata10[[#This Row],[1B. Barnehage:]]</f>
        <v>0</v>
      </c>
      <c r="I438" s="187">
        <f>[1]!BasilRadata10[[#This Row],[1B. Organisasjonsnummer:]]</f>
        <v>0</v>
      </c>
      <c r="J438" s="187">
        <f>[1]!BasilRadata10[[#This Row],[1C. Etablert drift(årstall):]]</f>
        <v>0</v>
      </c>
      <c r="K438" s="186">
        <f>[1]!BasilRadata10[[#This Row],[1D. Barnehagetype:]]</f>
        <v>0</v>
      </c>
      <c r="L438" s="187">
        <f>[1]!BasilRadata10[[#This Row],[2A. Barnehagens eier(Private eiere må fylle ut pkt.C):]]</f>
        <v>0</v>
      </c>
      <c r="M438" s="42">
        <f>[1]!BasilRadata10[[#This Row],[8E. Oppgi antall årsverk barnehagen har pensjonsforpliktelser for:]]</f>
        <v>0</v>
      </c>
      <c r="N438" s="11">
        <f>[1]!BasilRadata10[[#This Row],[HEQ
0-2]]</f>
        <v>0</v>
      </c>
      <c r="O438" s="11">
        <f>[1]!BasilRadata10[[#This Row],[HEQ
3-6]]</f>
        <v>0</v>
      </c>
    </row>
    <row r="439" spans="1:15" x14ac:dyDescent="0.25">
      <c r="A439" s="186">
        <f>[1]!BasilRadata10[[#This Row],[År]]</f>
        <v>0</v>
      </c>
      <c r="B439" s="187">
        <f>[1]!BasilRadata10[[#This Row],[1A. Kommunenr:]]</f>
        <v>0</v>
      </c>
      <c r="C439" s="186">
        <f>[1]!BasilRadata10[[#This Row],[1A. Kommune:]]</f>
        <v>0</v>
      </c>
      <c r="D439" s="186">
        <f>[1]!BasilRadata10[[#This Row],[1A. Bydelsnummer:]]</f>
        <v>0</v>
      </c>
      <c r="E439" s="186">
        <f>[1]!BasilRadata10[[#This Row],[1A. Bydelsnavn:]]</f>
        <v>0</v>
      </c>
      <c r="F439" s="186">
        <f>[1]!BasilRadata10[[#This Row],[1A. Fylkesnummer:]]</f>
        <v>0</v>
      </c>
      <c r="G439" s="186">
        <f>[1]!BasilRadata10[[#This Row],[1A. Fylkesnavn:]]</f>
        <v>0</v>
      </c>
      <c r="H439" s="187">
        <f>[1]!BasilRadata10[[#This Row],[1B. Barnehage:]]</f>
        <v>0</v>
      </c>
      <c r="I439" s="187">
        <f>[1]!BasilRadata10[[#This Row],[1B. Organisasjonsnummer:]]</f>
        <v>0</v>
      </c>
      <c r="J439" s="187">
        <f>[1]!BasilRadata10[[#This Row],[1C. Etablert drift(årstall):]]</f>
        <v>0</v>
      </c>
      <c r="K439" s="186">
        <f>[1]!BasilRadata10[[#This Row],[1D. Barnehagetype:]]</f>
        <v>0</v>
      </c>
      <c r="L439" s="187">
        <f>[1]!BasilRadata10[[#This Row],[2A. Barnehagens eier(Private eiere må fylle ut pkt.C):]]</f>
        <v>0</v>
      </c>
      <c r="M439" s="42">
        <f>[1]!BasilRadata10[[#This Row],[8E. Oppgi antall årsverk barnehagen har pensjonsforpliktelser for:]]</f>
        <v>0</v>
      </c>
      <c r="N439" s="11">
        <f>[1]!BasilRadata10[[#This Row],[HEQ
0-2]]</f>
        <v>0</v>
      </c>
      <c r="O439" s="11">
        <f>[1]!BasilRadata10[[#This Row],[HEQ
3-6]]</f>
        <v>0</v>
      </c>
    </row>
    <row r="440" spans="1:15" x14ac:dyDescent="0.25">
      <c r="A440" s="186">
        <f>[1]!BasilRadata10[[#This Row],[År]]</f>
        <v>0</v>
      </c>
      <c r="B440" s="187">
        <f>[1]!BasilRadata10[[#This Row],[1A. Kommunenr:]]</f>
        <v>0</v>
      </c>
      <c r="C440" s="186">
        <f>[1]!BasilRadata10[[#This Row],[1A. Kommune:]]</f>
        <v>0</v>
      </c>
      <c r="D440" s="186">
        <f>[1]!BasilRadata10[[#This Row],[1A. Bydelsnummer:]]</f>
        <v>0</v>
      </c>
      <c r="E440" s="186">
        <f>[1]!BasilRadata10[[#This Row],[1A. Bydelsnavn:]]</f>
        <v>0</v>
      </c>
      <c r="F440" s="186">
        <f>[1]!BasilRadata10[[#This Row],[1A. Fylkesnummer:]]</f>
        <v>0</v>
      </c>
      <c r="G440" s="186">
        <f>[1]!BasilRadata10[[#This Row],[1A. Fylkesnavn:]]</f>
        <v>0</v>
      </c>
      <c r="H440" s="187">
        <f>[1]!BasilRadata10[[#This Row],[1B. Barnehage:]]</f>
        <v>0</v>
      </c>
      <c r="I440" s="187">
        <f>[1]!BasilRadata10[[#This Row],[1B. Organisasjonsnummer:]]</f>
        <v>0</v>
      </c>
      <c r="J440" s="187">
        <f>[1]!BasilRadata10[[#This Row],[1C. Etablert drift(årstall):]]</f>
        <v>0</v>
      </c>
      <c r="K440" s="186">
        <f>[1]!BasilRadata10[[#This Row],[1D. Barnehagetype:]]</f>
        <v>0</v>
      </c>
      <c r="L440" s="187">
        <f>[1]!BasilRadata10[[#This Row],[2A. Barnehagens eier(Private eiere må fylle ut pkt.C):]]</f>
        <v>0</v>
      </c>
      <c r="M440" s="42">
        <f>[1]!BasilRadata10[[#This Row],[8E. Oppgi antall årsverk barnehagen har pensjonsforpliktelser for:]]</f>
        <v>0</v>
      </c>
      <c r="N440" s="11">
        <f>[1]!BasilRadata10[[#This Row],[HEQ
0-2]]</f>
        <v>0</v>
      </c>
      <c r="O440" s="11">
        <f>[1]!BasilRadata10[[#This Row],[HEQ
3-6]]</f>
        <v>0</v>
      </c>
    </row>
    <row r="441" spans="1:15" x14ac:dyDescent="0.25">
      <c r="A441" s="186">
        <f>[1]!BasilRadata10[[#This Row],[År]]</f>
        <v>0</v>
      </c>
      <c r="B441" s="187">
        <f>[1]!BasilRadata10[[#This Row],[1A. Kommunenr:]]</f>
        <v>0</v>
      </c>
      <c r="C441" s="186">
        <f>[1]!BasilRadata10[[#This Row],[1A. Kommune:]]</f>
        <v>0</v>
      </c>
      <c r="D441" s="186">
        <f>[1]!BasilRadata10[[#This Row],[1A. Bydelsnummer:]]</f>
        <v>0</v>
      </c>
      <c r="E441" s="186">
        <f>[1]!BasilRadata10[[#This Row],[1A. Bydelsnavn:]]</f>
        <v>0</v>
      </c>
      <c r="F441" s="186">
        <f>[1]!BasilRadata10[[#This Row],[1A. Fylkesnummer:]]</f>
        <v>0</v>
      </c>
      <c r="G441" s="186">
        <f>[1]!BasilRadata10[[#This Row],[1A. Fylkesnavn:]]</f>
        <v>0</v>
      </c>
      <c r="H441" s="187">
        <f>[1]!BasilRadata10[[#This Row],[1B. Barnehage:]]</f>
        <v>0</v>
      </c>
      <c r="I441" s="187">
        <f>[1]!BasilRadata10[[#This Row],[1B. Organisasjonsnummer:]]</f>
        <v>0</v>
      </c>
      <c r="J441" s="187">
        <f>[1]!BasilRadata10[[#This Row],[1C. Etablert drift(årstall):]]</f>
        <v>0</v>
      </c>
      <c r="K441" s="186">
        <f>[1]!BasilRadata10[[#This Row],[1D. Barnehagetype:]]</f>
        <v>0</v>
      </c>
      <c r="L441" s="187">
        <f>[1]!BasilRadata10[[#This Row],[2A. Barnehagens eier(Private eiere må fylle ut pkt.C):]]</f>
        <v>0</v>
      </c>
      <c r="M441" s="42">
        <f>[1]!BasilRadata10[[#This Row],[8E. Oppgi antall årsverk barnehagen har pensjonsforpliktelser for:]]</f>
        <v>0</v>
      </c>
      <c r="N441" s="11">
        <f>[1]!BasilRadata10[[#This Row],[HEQ
0-2]]</f>
        <v>0</v>
      </c>
      <c r="O441" s="11">
        <f>[1]!BasilRadata10[[#This Row],[HEQ
3-6]]</f>
        <v>0</v>
      </c>
    </row>
    <row r="442" spans="1:15" x14ac:dyDescent="0.25">
      <c r="A442" s="186">
        <f>[1]!BasilRadata10[[#This Row],[År]]</f>
        <v>0</v>
      </c>
      <c r="B442" s="187">
        <f>[1]!BasilRadata10[[#This Row],[1A. Kommunenr:]]</f>
        <v>0</v>
      </c>
      <c r="C442" s="186">
        <f>[1]!BasilRadata10[[#This Row],[1A. Kommune:]]</f>
        <v>0</v>
      </c>
      <c r="D442" s="186">
        <f>[1]!BasilRadata10[[#This Row],[1A. Bydelsnummer:]]</f>
        <v>0</v>
      </c>
      <c r="E442" s="186">
        <f>[1]!BasilRadata10[[#This Row],[1A. Bydelsnavn:]]</f>
        <v>0</v>
      </c>
      <c r="F442" s="186">
        <f>[1]!BasilRadata10[[#This Row],[1A. Fylkesnummer:]]</f>
        <v>0</v>
      </c>
      <c r="G442" s="186">
        <f>[1]!BasilRadata10[[#This Row],[1A. Fylkesnavn:]]</f>
        <v>0</v>
      </c>
      <c r="H442" s="187">
        <f>[1]!BasilRadata10[[#This Row],[1B. Barnehage:]]</f>
        <v>0</v>
      </c>
      <c r="I442" s="187">
        <f>[1]!BasilRadata10[[#This Row],[1B. Organisasjonsnummer:]]</f>
        <v>0</v>
      </c>
      <c r="J442" s="187">
        <f>[1]!BasilRadata10[[#This Row],[1C. Etablert drift(årstall):]]</f>
        <v>0</v>
      </c>
      <c r="K442" s="186">
        <f>[1]!BasilRadata10[[#This Row],[1D. Barnehagetype:]]</f>
        <v>0</v>
      </c>
      <c r="L442" s="187">
        <f>[1]!BasilRadata10[[#This Row],[2A. Barnehagens eier(Private eiere må fylle ut pkt.C):]]</f>
        <v>0</v>
      </c>
      <c r="M442" s="42">
        <f>[1]!BasilRadata10[[#This Row],[8E. Oppgi antall årsverk barnehagen har pensjonsforpliktelser for:]]</f>
        <v>0</v>
      </c>
      <c r="N442" s="11">
        <f>[1]!BasilRadata10[[#This Row],[HEQ
0-2]]</f>
        <v>0</v>
      </c>
      <c r="O442" s="11">
        <f>[1]!BasilRadata10[[#This Row],[HEQ
3-6]]</f>
        <v>0</v>
      </c>
    </row>
    <row r="443" spans="1:15" x14ac:dyDescent="0.25">
      <c r="A443" s="186">
        <f>[1]!BasilRadata10[[#This Row],[År]]</f>
        <v>0</v>
      </c>
      <c r="B443" s="187">
        <f>[1]!BasilRadata10[[#This Row],[1A. Kommunenr:]]</f>
        <v>0</v>
      </c>
      <c r="C443" s="186">
        <f>[1]!BasilRadata10[[#This Row],[1A. Kommune:]]</f>
        <v>0</v>
      </c>
      <c r="D443" s="186">
        <f>[1]!BasilRadata10[[#This Row],[1A. Bydelsnummer:]]</f>
        <v>0</v>
      </c>
      <c r="E443" s="186">
        <f>[1]!BasilRadata10[[#This Row],[1A. Bydelsnavn:]]</f>
        <v>0</v>
      </c>
      <c r="F443" s="186">
        <f>[1]!BasilRadata10[[#This Row],[1A. Fylkesnummer:]]</f>
        <v>0</v>
      </c>
      <c r="G443" s="186">
        <f>[1]!BasilRadata10[[#This Row],[1A. Fylkesnavn:]]</f>
        <v>0</v>
      </c>
      <c r="H443" s="187">
        <f>[1]!BasilRadata10[[#This Row],[1B. Barnehage:]]</f>
        <v>0</v>
      </c>
      <c r="I443" s="187">
        <f>[1]!BasilRadata10[[#This Row],[1B. Organisasjonsnummer:]]</f>
        <v>0</v>
      </c>
      <c r="J443" s="187">
        <f>[1]!BasilRadata10[[#This Row],[1C. Etablert drift(årstall):]]</f>
        <v>0</v>
      </c>
      <c r="K443" s="186">
        <f>[1]!BasilRadata10[[#This Row],[1D. Barnehagetype:]]</f>
        <v>0</v>
      </c>
      <c r="L443" s="187">
        <f>[1]!BasilRadata10[[#This Row],[2A. Barnehagens eier(Private eiere må fylle ut pkt.C):]]</f>
        <v>0</v>
      </c>
      <c r="M443" s="42">
        <f>[1]!BasilRadata10[[#This Row],[8E. Oppgi antall årsverk barnehagen har pensjonsforpliktelser for:]]</f>
        <v>0</v>
      </c>
      <c r="N443" s="11">
        <f>[1]!BasilRadata10[[#This Row],[HEQ
0-2]]</f>
        <v>0</v>
      </c>
      <c r="O443" s="11">
        <f>[1]!BasilRadata10[[#This Row],[HEQ
3-6]]</f>
        <v>0</v>
      </c>
    </row>
    <row r="444" spans="1:15" x14ac:dyDescent="0.25">
      <c r="A444" s="186">
        <f>[1]!BasilRadata10[[#This Row],[År]]</f>
        <v>0</v>
      </c>
      <c r="B444" s="187">
        <f>[1]!BasilRadata10[[#This Row],[1A. Kommunenr:]]</f>
        <v>0</v>
      </c>
      <c r="C444" s="186">
        <f>[1]!BasilRadata10[[#This Row],[1A. Kommune:]]</f>
        <v>0</v>
      </c>
      <c r="D444" s="186">
        <f>[1]!BasilRadata10[[#This Row],[1A. Bydelsnummer:]]</f>
        <v>0</v>
      </c>
      <c r="E444" s="186">
        <f>[1]!BasilRadata10[[#This Row],[1A. Bydelsnavn:]]</f>
        <v>0</v>
      </c>
      <c r="F444" s="186">
        <f>[1]!BasilRadata10[[#This Row],[1A. Fylkesnummer:]]</f>
        <v>0</v>
      </c>
      <c r="G444" s="186">
        <f>[1]!BasilRadata10[[#This Row],[1A. Fylkesnavn:]]</f>
        <v>0</v>
      </c>
      <c r="H444" s="187">
        <f>[1]!BasilRadata10[[#This Row],[1B. Barnehage:]]</f>
        <v>0</v>
      </c>
      <c r="I444" s="187">
        <f>[1]!BasilRadata10[[#This Row],[1B. Organisasjonsnummer:]]</f>
        <v>0</v>
      </c>
      <c r="J444" s="187">
        <f>[1]!BasilRadata10[[#This Row],[1C. Etablert drift(årstall):]]</f>
        <v>0</v>
      </c>
      <c r="K444" s="186">
        <f>[1]!BasilRadata10[[#This Row],[1D. Barnehagetype:]]</f>
        <v>0</v>
      </c>
      <c r="L444" s="187">
        <f>[1]!BasilRadata10[[#This Row],[2A. Barnehagens eier(Private eiere må fylle ut pkt.C):]]</f>
        <v>0</v>
      </c>
      <c r="M444" s="42">
        <f>[1]!BasilRadata10[[#This Row],[8E. Oppgi antall årsverk barnehagen har pensjonsforpliktelser for:]]</f>
        <v>0</v>
      </c>
      <c r="N444" s="11">
        <f>[1]!BasilRadata10[[#This Row],[HEQ
0-2]]</f>
        <v>0</v>
      </c>
      <c r="O444" s="11">
        <f>[1]!BasilRadata10[[#This Row],[HEQ
3-6]]</f>
        <v>0</v>
      </c>
    </row>
    <row r="445" spans="1:15" x14ac:dyDescent="0.25">
      <c r="A445" s="186">
        <f>[1]!BasilRadata10[[#This Row],[År]]</f>
        <v>0</v>
      </c>
      <c r="B445" s="187">
        <f>[1]!BasilRadata10[[#This Row],[1A. Kommunenr:]]</f>
        <v>0</v>
      </c>
      <c r="C445" s="186">
        <f>[1]!BasilRadata10[[#This Row],[1A. Kommune:]]</f>
        <v>0</v>
      </c>
      <c r="D445" s="186">
        <f>[1]!BasilRadata10[[#This Row],[1A. Bydelsnummer:]]</f>
        <v>0</v>
      </c>
      <c r="E445" s="186">
        <f>[1]!BasilRadata10[[#This Row],[1A. Bydelsnavn:]]</f>
        <v>0</v>
      </c>
      <c r="F445" s="186">
        <f>[1]!BasilRadata10[[#This Row],[1A. Fylkesnummer:]]</f>
        <v>0</v>
      </c>
      <c r="G445" s="186">
        <f>[1]!BasilRadata10[[#This Row],[1A. Fylkesnavn:]]</f>
        <v>0</v>
      </c>
      <c r="H445" s="187">
        <f>[1]!BasilRadata10[[#This Row],[1B. Barnehage:]]</f>
        <v>0</v>
      </c>
      <c r="I445" s="187">
        <f>[1]!BasilRadata10[[#This Row],[1B. Organisasjonsnummer:]]</f>
        <v>0</v>
      </c>
      <c r="J445" s="187">
        <f>[1]!BasilRadata10[[#This Row],[1C. Etablert drift(årstall):]]</f>
        <v>0</v>
      </c>
      <c r="K445" s="186">
        <f>[1]!BasilRadata10[[#This Row],[1D. Barnehagetype:]]</f>
        <v>0</v>
      </c>
      <c r="L445" s="187">
        <f>[1]!BasilRadata10[[#This Row],[2A. Barnehagens eier(Private eiere må fylle ut pkt.C):]]</f>
        <v>0</v>
      </c>
      <c r="M445" s="42">
        <f>[1]!BasilRadata10[[#This Row],[8E. Oppgi antall årsverk barnehagen har pensjonsforpliktelser for:]]</f>
        <v>0</v>
      </c>
      <c r="N445" s="11">
        <f>[1]!BasilRadata10[[#This Row],[HEQ
0-2]]</f>
        <v>0</v>
      </c>
      <c r="O445" s="11">
        <f>[1]!BasilRadata10[[#This Row],[HEQ
3-6]]</f>
        <v>0</v>
      </c>
    </row>
    <row r="446" spans="1:15" x14ac:dyDescent="0.25">
      <c r="A446" s="186">
        <f>[1]!BasilRadata10[[#This Row],[År]]</f>
        <v>0</v>
      </c>
      <c r="B446" s="187">
        <f>[1]!BasilRadata10[[#This Row],[1A. Kommunenr:]]</f>
        <v>0</v>
      </c>
      <c r="C446" s="186">
        <f>[1]!BasilRadata10[[#This Row],[1A. Kommune:]]</f>
        <v>0</v>
      </c>
      <c r="D446" s="186">
        <f>[1]!BasilRadata10[[#This Row],[1A. Bydelsnummer:]]</f>
        <v>0</v>
      </c>
      <c r="E446" s="186">
        <f>[1]!BasilRadata10[[#This Row],[1A. Bydelsnavn:]]</f>
        <v>0</v>
      </c>
      <c r="F446" s="186">
        <f>[1]!BasilRadata10[[#This Row],[1A. Fylkesnummer:]]</f>
        <v>0</v>
      </c>
      <c r="G446" s="186">
        <f>[1]!BasilRadata10[[#This Row],[1A. Fylkesnavn:]]</f>
        <v>0</v>
      </c>
      <c r="H446" s="187">
        <f>[1]!BasilRadata10[[#This Row],[1B. Barnehage:]]</f>
        <v>0</v>
      </c>
      <c r="I446" s="187">
        <f>[1]!BasilRadata10[[#This Row],[1B. Organisasjonsnummer:]]</f>
        <v>0</v>
      </c>
      <c r="J446" s="187">
        <f>[1]!BasilRadata10[[#This Row],[1C. Etablert drift(årstall):]]</f>
        <v>0</v>
      </c>
      <c r="K446" s="186">
        <f>[1]!BasilRadata10[[#This Row],[1D. Barnehagetype:]]</f>
        <v>0</v>
      </c>
      <c r="L446" s="187">
        <f>[1]!BasilRadata10[[#This Row],[2A. Barnehagens eier(Private eiere må fylle ut pkt.C):]]</f>
        <v>0</v>
      </c>
      <c r="M446" s="42">
        <f>[1]!BasilRadata10[[#This Row],[8E. Oppgi antall årsverk barnehagen har pensjonsforpliktelser for:]]</f>
        <v>0</v>
      </c>
      <c r="N446" s="11">
        <f>[1]!BasilRadata10[[#This Row],[HEQ
0-2]]</f>
        <v>0</v>
      </c>
      <c r="O446" s="11">
        <f>[1]!BasilRadata10[[#This Row],[HEQ
3-6]]</f>
        <v>0</v>
      </c>
    </row>
    <row r="447" spans="1:15" x14ac:dyDescent="0.25">
      <c r="A447" s="186">
        <f>[1]!BasilRadata10[[#This Row],[År]]</f>
        <v>0</v>
      </c>
      <c r="B447" s="187">
        <f>[1]!BasilRadata10[[#This Row],[1A. Kommunenr:]]</f>
        <v>0</v>
      </c>
      <c r="C447" s="186">
        <f>[1]!BasilRadata10[[#This Row],[1A. Kommune:]]</f>
        <v>0</v>
      </c>
      <c r="D447" s="186">
        <f>[1]!BasilRadata10[[#This Row],[1A. Bydelsnummer:]]</f>
        <v>0</v>
      </c>
      <c r="E447" s="186">
        <f>[1]!BasilRadata10[[#This Row],[1A. Bydelsnavn:]]</f>
        <v>0</v>
      </c>
      <c r="F447" s="186">
        <f>[1]!BasilRadata10[[#This Row],[1A. Fylkesnummer:]]</f>
        <v>0</v>
      </c>
      <c r="G447" s="186">
        <f>[1]!BasilRadata10[[#This Row],[1A. Fylkesnavn:]]</f>
        <v>0</v>
      </c>
      <c r="H447" s="187">
        <f>[1]!BasilRadata10[[#This Row],[1B. Barnehage:]]</f>
        <v>0</v>
      </c>
      <c r="I447" s="187">
        <f>[1]!BasilRadata10[[#This Row],[1B. Organisasjonsnummer:]]</f>
        <v>0</v>
      </c>
      <c r="J447" s="187">
        <f>[1]!BasilRadata10[[#This Row],[1C. Etablert drift(årstall):]]</f>
        <v>0</v>
      </c>
      <c r="K447" s="186">
        <f>[1]!BasilRadata10[[#This Row],[1D. Barnehagetype:]]</f>
        <v>0</v>
      </c>
      <c r="L447" s="187">
        <f>[1]!BasilRadata10[[#This Row],[2A. Barnehagens eier(Private eiere må fylle ut pkt.C):]]</f>
        <v>0</v>
      </c>
      <c r="M447" s="42">
        <f>[1]!BasilRadata10[[#This Row],[8E. Oppgi antall årsverk barnehagen har pensjonsforpliktelser for:]]</f>
        <v>0</v>
      </c>
      <c r="N447" s="11">
        <f>[1]!BasilRadata10[[#This Row],[HEQ
0-2]]</f>
        <v>0</v>
      </c>
      <c r="O447" s="11">
        <f>[1]!BasilRadata10[[#This Row],[HEQ
3-6]]</f>
        <v>0</v>
      </c>
    </row>
    <row r="448" spans="1:15" x14ac:dyDescent="0.25">
      <c r="A448" s="186">
        <f>[1]!BasilRadata10[[#This Row],[År]]</f>
        <v>0</v>
      </c>
      <c r="B448" s="187">
        <f>[1]!BasilRadata10[[#This Row],[1A. Kommunenr:]]</f>
        <v>0</v>
      </c>
      <c r="C448" s="186">
        <f>[1]!BasilRadata10[[#This Row],[1A. Kommune:]]</f>
        <v>0</v>
      </c>
      <c r="D448" s="186">
        <f>[1]!BasilRadata10[[#This Row],[1A. Bydelsnummer:]]</f>
        <v>0</v>
      </c>
      <c r="E448" s="186">
        <f>[1]!BasilRadata10[[#This Row],[1A. Bydelsnavn:]]</f>
        <v>0</v>
      </c>
      <c r="F448" s="186">
        <f>[1]!BasilRadata10[[#This Row],[1A. Fylkesnummer:]]</f>
        <v>0</v>
      </c>
      <c r="G448" s="186">
        <f>[1]!BasilRadata10[[#This Row],[1A. Fylkesnavn:]]</f>
        <v>0</v>
      </c>
      <c r="H448" s="187">
        <f>[1]!BasilRadata10[[#This Row],[1B. Barnehage:]]</f>
        <v>0</v>
      </c>
      <c r="I448" s="187">
        <f>[1]!BasilRadata10[[#This Row],[1B. Organisasjonsnummer:]]</f>
        <v>0</v>
      </c>
      <c r="J448" s="187">
        <f>[1]!BasilRadata10[[#This Row],[1C. Etablert drift(årstall):]]</f>
        <v>0</v>
      </c>
      <c r="K448" s="186">
        <f>[1]!BasilRadata10[[#This Row],[1D. Barnehagetype:]]</f>
        <v>0</v>
      </c>
      <c r="L448" s="187">
        <f>[1]!BasilRadata10[[#This Row],[2A. Barnehagens eier(Private eiere må fylle ut pkt.C):]]</f>
        <v>0</v>
      </c>
      <c r="M448" s="42">
        <f>[1]!BasilRadata10[[#This Row],[8E. Oppgi antall årsverk barnehagen har pensjonsforpliktelser for:]]</f>
        <v>0</v>
      </c>
      <c r="N448" s="11">
        <f>[1]!BasilRadata10[[#This Row],[HEQ
0-2]]</f>
        <v>0</v>
      </c>
      <c r="O448" s="11">
        <f>[1]!BasilRadata10[[#This Row],[HEQ
3-6]]</f>
        <v>0</v>
      </c>
    </row>
    <row r="449" spans="1:15" x14ac:dyDescent="0.25">
      <c r="A449" s="186">
        <f>[1]!BasilRadata10[[#This Row],[År]]</f>
        <v>0</v>
      </c>
      <c r="B449" s="187">
        <f>[1]!BasilRadata10[[#This Row],[1A. Kommunenr:]]</f>
        <v>0</v>
      </c>
      <c r="C449" s="186">
        <f>[1]!BasilRadata10[[#This Row],[1A. Kommune:]]</f>
        <v>0</v>
      </c>
      <c r="D449" s="186">
        <f>[1]!BasilRadata10[[#This Row],[1A. Bydelsnummer:]]</f>
        <v>0</v>
      </c>
      <c r="E449" s="186">
        <f>[1]!BasilRadata10[[#This Row],[1A. Bydelsnavn:]]</f>
        <v>0</v>
      </c>
      <c r="F449" s="186">
        <f>[1]!BasilRadata10[[#This Row],[1A. Fylkesnummer:]]</f>
        <v>0</v>
      </c>
      <c r="G449" s="186">
        <f>[1]!BasilRadata10[[#This Row],[1A. Fylkesnavn:]]</f>
        <v>0</v>
      </c>
      <c r="H449" s="187">
        <f>[1]!BasilRadata10[[#This Row],[1B. Barnehage:]]</f>
        <v>0</v>
      </c>
      <c r="I449" s="187">
        <f>[1]!BasilRadata10[[#This Row],[1B. Organisasjonsnummer:]]</f>
        <v>0</v>
      </c>
      <c r="J449" s="187">
        <f>[1]!BasilRadata10[[#This Row],[1C. Etablert drift(årstall):]]</f>
        <v>0</v>
      </c>
      <c r="K449" s="186">
        <f>[1]!BasilRadata10[[#This Row],[1D. Barnehagetype:]]</f>
        <v>0</v>
      </c>
      <c r="L449" s="187">
        <f>[1]!BasilRadata10[[#This Row],[2A. Barnehagens eier(Private eiere må fylle ut pkt.C):]]</f>
        <v>0</v>
      </c>
      <c r="M449" s="42">
        <f>[1]!BasilRadata10[[#This Row],[8E. Oppgi antall årsverk barnehagen har pensjonsforpliktelser for:]]</f>
        <v>0</v>
      </c>
      <c r="N449" s="11">
        <f>[1]!BasilRadata10[[#This Row],[HEQ
0-2]]</f>
        <v>0</v>
      </c>
      <c r="O449" s="11">
        <f>[1]!BasilRadata10[[#This Row],[HEQ
3-6]]</f>
        <v>0</v>
      </c>
    </row>
    <row r="450" spans="1:15" x14ac:dyDescent="0.25">
      <c r="A450" s="186">
        <f>[1]!BasilRadata10[[#This Row],[År]]</f>
        <v>0</v>
      </c>
      <c r="B450" s="187">
        <f>[1]!BasilRadata10[[#This Row],[1A. Kommunenr:]]</f>
        <v>0</v>
      </c>
      <c r="C450" s="186">
        <f>[1]!BasilRadata10[[#This Row],[1A. Kommune:]]</f>
        <v>0</v>
      </c>
      <c r="D450" s="186">
        <f>[1]!BasilRadata10[[#This Row],[1A. Bydelsnummer:]]</f>
        <v>0</v>
      </c>
      <c r="E450" s="186">
        <f>[1]!BasilRadata10[[#This Row],[1A. Bydelsnavn:]]</f>
        <v>0</v>
      </c>
      <c r="F450" s="186">
        <f>[1]!BasilRadata10[[#This Row],[1A. Fylkesnummer:]]</f>
        <v>0</v>
      </c>
      <c r="G450" s="186">
        <f>[1]!BasilRadata10[[#This Row],[1A. Fylkesnavn:]]</f>
        <v>0</v>
      </c>
      <c r="H450" s="187">
        <f>[1]!BasilRadata10[[#This Row],[1B. Barnehage:]]</f>
        <v>0</v>
      </c>
      <c r="I450" s="187">
        <f>[1]!BasilRadata10[[#This Row],[1B. Organisasjonsnummer:]]</f>
        <v>0</v>
      </c>
      <c r="J450" s="187">
        <f>[1]!BasilRadata10[[#This Row],[1C. Etablert drift(årstall):]]</f>
        <v>0</v>
      </c>
      <c r="K450" s="186">
        <f>[1]!BasilRadata10[[#This Row],[1D. Barnehagetype:]]</f>
        <v>0</v>
      </c>
      <c r="L450" s="187">
        <f>[1]!BasilRadata10[[#This Row],[2A. Barnehagens eier(Private eiere må fylle ut pkt.C):]]</f>
        <v>0</v>
      </c>
      <c r="M450" s="42">
        <f>[1]!BasilRadata10[[#This Row],[8E. Oppgi antall årsverk barnehagen har pensjonsforpliktelser for:]]</f>
        <v>0</v>
      </c>
      <c r="N450" s="11">
        <f>[1]!BasilRadata10[[#This Row],[HEQ
0-2]]</f>
        <v>0</v>
      </c>
      <c r="O450" s="11">
        <f>[1]!BasilRadata10[[#This Row],[HEQ
3-6]]</f>
        <v>0</v>
      </c>
    </row>
    <row r="451" spans="1:15" x14ac:dyDescent="0.25">
      <c r="A451" s="186">
        <f>[1]!BasilRadata10[[#This Row],[År]]</f>
        <v>0</v>
      </c>
      <c r="B451" s="187">
        <f>[1]!BasilRadata10[[#This Row],[1A. Kommunenr:]]</f>
        <v>0</v>
      </c>
      <c r="C451" s="186">
        <f>[1]!BasilRadata10[[#This Row],[1A. Kommune:]]</f>
        <v>0</v>
      </c>
      <c r="D451" s="186">
        <f>[1]!BasilRadata10[[#This Row],[1A. Bydelsnummer:]]</f>
        <v>0</v>
      </c>
      <c r="E451" s="186">
        <f>[1]!BasilRadata10[[#This Row],[1A. Bydelsnavn:]]</f>
        <v>0</v>
      </c>
      <c r="F451" s="186">
        <f>[1]!BasilRadata10[[#This Row],[1A. Fylkesnummer:]]</f>
        <v>0</v>
      </c>
      <c r="G451" s="186">
        <f>[1]!BasilRadata10[[#This Row],[1A. Fylkesnavn:]]</f>
        <v>0</v>
      </c>
      <c r="H451" s="187">
        <f>[1]!BasilRadata10[[#This Row],[1B. Barnehage:]]</f>
        <v>0</v>
      </c>
      <c r="I451" s="187">
        <f>[1]!BasilRadata10[[#This Row],[1B. Organisasjonsnummer:]]</f>
        <v>0</v>
      </c>
      <c r="J451" s="187">
        <f>[1]!BasilRadata10[[#This Row],[1C. Etablert drift(årstall):]]</f>
        <v>0</v>
      </c>
      <c r="K451" s="186">
        <f>[1]!BasilRadata10[[#This Row],[1D. Barnehagetype:]]</f>
        <v>0</v>
      </c>
      <c r="L451" s="187">
        <f>[1]!BasilRadata10[[#This Row],[2A. Barnehagens eier(Private eiere må fylle ut pkt.C):]]</f>
        <v>0</v>
      </c>
      <c r="M451" s="42">
        <f>[1]!BasilRadata10[[#This Row],[8E. Oppgi antall årsverk barnehagen har pensjonsforpliktelser for:]]</f>
        <v>0</v>
      </c>
      <c r="N451" s="11">
        <f>[1]!BasilRadata10[[#This Row],[HEQ
0-2]]</f>
        <v>0</v>
      </c>
      <c r="O451" s="11">
        <f>[1]!BasilRadata10[[#This Row],[HEQ
3-6]]</f>
        <v>0</v>
      </c>
    </row>
    <row r="452" spans="1:15" x14ac:dyDescent="0.25">
      <c r="A452" s="186">
        <f>[1]!BasilRadata10[[#This Row],[År]]</f>
        <v>0</v>
      </c>
      <c r="B452" s="187">
        <f>[1]!BasilRadata10[[#This Row],[1A. Kommunenr:]]</f>
        <v>0</v>
      </c>
      <c r="C452" s="186">
        <f>[1]!BasilRadata10[[#This Row],[1A. Kommune:]]</f>
        <v>0</v>
      </c>
      <c r="D452" s="186">
        <f>[1]!BasilRadata10[[#This Row],[1A. Bydelsnummer:]]</f>
        <v>0</v>
      </c>
      <c r="E452" s="186">
        <f>[1]!BasilRadata10[[#This Row],[1A. Bydelsnavn:]]</f>
        <v>0</v>
      </c>
      <c r="F452" s="186">
        <f>[1]!BasilRadata10[[#This Row],[1A. Fylkesnummer:]]</f>
        <v>0</v>
      </c>
      <c r="G452" s="186">
        <f>[1]!BasilRadata10[[#This Row],[1A. Fylkesnavn:]]</f>
        <v>0</v>
      </c>
      <c r="H452" s="187">
        <f>[1]!BasilRadata10[[#This Row],[1B. Barnehage:]]</f>
        <v>0</v>
      </c>
      <c r="I452" s="187">
        <f>[1]!BasilRadata10[[#This Row],[1B. Organisasjonsnummer:]]</f>
        <v>0</v>
      </c>
      <c r="J452" s="187">
        <f>[1]!BasilRadata10[[#This Row],[1C. Etablert drift(årstall):]]</f>
        <v>0</v>
      </c>
      <c r="K452" s="186">
        <f>[1]!BasilRadata10[[#This Row],[1D. Barnehagetype:]]</f>
        <v>0</v>
      </c>
      <c r="L452" s="187">
        <f>[1]!BasilRadata10[[#This Row],[2A. Barnehagens eier(Private eiere må fylle ut pkt.C):]]</f>
        <v>0</v>
      </c>
      <c r="M452" s="42">
        <f>[1]!BasilRadata10[[#This Row],[8E. Oppgi antall årsverk barnehagen har pensjonsforpliktelser for:]]</f>
        <v>0</v>
      </c>
      <c r="N452" s="11">
        <f>[1]!BasilRadata10[[#This Row],[HEQ
0-2]]</f>
        <v>0</v>
      </c>
      <c r="O452" s="11">
        <f>[1]!BasilRadata10[[#This Row],[HEQ
3-6]]</f>
        <v>0</v>
      </c>
    </row>
    <row r="453" spans="1:15" x14ac:dyDescent="0.25">
      <c r="A453" s="186">
        <f>[1]!BasilRadata10[[#This Row],[År]]</f>
        <v>0</v>
      </c>
      <c r="B453" s="187">
        <f>[1]!BasilRadata10[[#This Row],[1A. Kommunenr:]]</f>
        <v>0</v>
      </c>
      <c r="C453" s="186">
        <f>[1]!BasilRadata10[[#This Row],[1A. Kommune:]]</f>
        <v>0</v>
      </c>
      <c r="D453" s="186">
        <f>[1]!BasilRadata10[[#This Row],[1A. Bydelsnummer:]]</f>
        <v>0</v>
      </c>
      <c r="E453" s="186">
        <f>[1]!BasilRadata10[[#This Row],[1A. Bydelsnavn:]]</f>
        <v>0</v>
      </c>
      <c r="F453" s="186">
        <f>[1]!BasilRadata10[[#This Row],[1A. Fylkesnummer:]]</f>
        <v>0</v>
      </c>
      <c r="G453" s="186">
        <f>[1]!BasilRadata10[[#This Row],[1A. Fylkesnavn:]]</f>
        <v>0</v>
      </c>
      <c r="H453" s="187">
        <f>[1]!BasilRadata10[[#This Row],[1B. Barnehage:]]</f>
        <v>0</v>
      </c>
      <c r="I453" s="187">
        <f>[1]!BasilRadata10[[#This Row],[1B. Organisasjonsnummer:]]</f>
        <v>0</v>
      </c>
      <c r="J453" s="187">
        <f>[1]!BasilRadata10[[#This Row],[1C. Etablert drift(årstall):]]</f>
        <v>0</v>
      </c>
      <c r="K453" s="186">
        <f>[1]!BasilRadata10[[#This Row],[1D. Barnehagetype:]]</f>
        <v>0</v>
      </c>
      <c r="L453" s="187">
        <f>[1]!BasilRadata10[[#This Row],[2A. Barnehagens eier(Private eiere må fylle ut pkt.C):]]</f>
        <v>0</v>
      </c>
      <c r="M453" s="42">
        <f>[1]!BasilRadata10[[#This Row],[8E. Oppgi antall årsverk barnehagen har pensjonsforpliktelser for:]]</f>
        <v>0</v>
      </c>
      <c r="N453" s="11">
        <f>[1]!BasilRadata10[[#This Row],[HEQ
0-2]]</f>
        <v>0</v>
      </c>
      <c r="O453" s="11">
        <f>[1]!BasilRadata10[[#This Row],[HEQ
3-6]]</f>
        <v>0</v>
      </c>
    </row>
    <row r="454" spans="1:15" x14ac:dyDescent="0.25">
      <c r="A454" s="186">
        <f>[1]!BasilRadata10[[#This Row],[År]]</f>
        <v>0</v>
      </c>
      <c r="B454" s="187">
        <f>[1]!BasilRadata10[[#This Row],[1A. Kommunenr:]]</f>
        <v>0</v>
      </c>
      <c r="C454" s="186">
        <f>[1]!BasilRadata10[[#This Row],[1A. Kommune:]]</f>
        <v>0</v>
      </c>
      <c r="D454" s="186">
        <f>[1]!BasilRadata10[[#This Row],[1A. Bydelsnummer:]]</f>
        <v>0</v>
      </c>
      <c r="E454" s="186">
        <f>[1]!BasilRadata10[[#This Row],[1A. Bydelsnavn:]]</f>
        <v>0</v>
      </c>
      <c r="F454" s="186">
        <f>[1]!BasilRadata10[[#This Row],[1A. Fylkesnummer:]]</f>
        <v>0</v>
      </c>
      <c r="G454" s="186">
        <f>[1]!BasilRadata10[[#This Row],[1A. Fylkesnavn:]]</f>
        <v>0</v>
      </c>
      <c r="H454" s="187">
        <f>[1]!BasilRadata10[[#This Row],[1B. Barnehage:]]</f>
        <v>0</v>
      </c>
      <c r="I454" s="187">
        <f>[1]!BasilRadata10[[#This Row],[1B. Organisasjonsnummer:]]</f>
        <v>0</v>
      </c>
      <c r="J454" s="187">
        <f>[1]!BasilRadata10[[#This Row],[1C. Etablert drift(årstall):]]</f>
        <v>0</v>
      </c>
      <c r="K454" s="186">
        <f>[1]!BasilRadata10[[#This Row],[1D. Barnehagetype:]]</f>
        <v>0</v>
      </c>
      <c r="L454" s="187">
        <f>[1]!BasilRadata10[[#This Row],[2A. Barnehagens eier(Private eiere må fylle ut pkt.C):]]</f>
        <v>0</v>
      </c>
      <c r="M454" s="42">
        <f>[1]!BasilRadata10[[#This Row],[8E. Oppgi antall årsverk barnehagen har pensjonsforpliktelser for:]]</f>
        <v>0</v>
      </c>
      <c r="N454" s="11">
        <f>[1]!BasilRadata10[[#This Row],[HEQ
0-2]]</f>
        <v>0</v>
      </c>
      <c r="O454" s="11">
        <f>[1]!BasilRadata10[[#This Row],[HEQ
3-6]]</f>
        <v>0</v>
      </c>
    </row>
    <row r="455" spans="1:15" x14ac:dyDescent="0.25">
      <c r="A455" s="186">
        <f>[1]!BasilRadata10[[#This Row],[År]]</f>
        <v>0</v>
      </c>
      <c r="B455" s="187">
        <f>[1]!BasilRadata10[[#This Row],[1A. Kommunenr:]]</f>
        <v>0</v>
      </c>
      <c r="C455" s="186">
        <f>[1]!BasilRadata10[[#This Row],[1A. Kommune:]]</f>
        <v>0</v>
      </c>
      <c r="D455" s="186">
        <f>[1]!BasilRadata10[[#This Row],[1A. Bydelsnummer:]]</f>
        <v>0</v>
      </c>
      <c r="E455" s="186">
        <f>[1]!BasilRadata10[[#This Row],[1A. Bydelsnavn:]]</f>
        <v>0</v>
      </c>
      <c r="F455" s="186">
        <f>[1]!BasilRadata10[[#This Row],[1A. Fylkesnummer:]]</f>
        <v>0</v>
      </c>
      <c r="G455" s="186">
        <f>[1]!BasilRadata10[[#This Row],[1A. Fylkesnavn:]]</f>
        <v>0</v>
      </c>
      <c r="H455" s="187">
        <f>[1]!BasilRadata10[[#This Row],[1B. Barnehage:]]</f>
        <v>0</v>
      </c>
      <c r="I455" s="187">
        <f>[1]!BasilRadata10[[#This Row],[1B. Organisasjonsnummer:]]</f>
        <v>0</v>
      </c>
      <c r="J455" s="187">
        <f>[1]!BasilRadata10[[#This Row],[1C. Etablert drift(årstall):]]</f>
        <v>0</v>
      </c>
      <c r="K455" s="186">
        <f>[1]!BasilRadata10[[#This Row],[1D. Barnehagetype:]]</f>
        <v>0</v>
      </c>
      <c r="L455" s="187">
        <f>[1]!BasilRadata10[[#This Row],[2A. Barnehagens eier(Private eiere må fylle ut pkt.C):]]</f>
        <v>0</v>
      </c>
      <c r="M455" s="42">
        <f>[1]!BasilRadata10[[#This Row],[8E. Oppgi antall årsverk barnehagen har pensjonsforpliktelser for:]]</f>
        <v>0</v>
      </c>
      <c r="N455" s="11">
        <f>[1]!BasilRadata10[[#This Row],[HEQ
0-2]]</f>
        <v>0</v>
      </c>
      <c r="O455" s="11">
        <f>[1]!BasilRadata10[[#This Row],[HEQ
3-6]]</f>
        <v>0</v>
      </c>
    </row>
    <row r="456" spans="1:15" x14ac:dyDescent="0.25">
      <c r="A456" s="186">
        <f>[1]!BasilRadata10[[#This Row],[År]]</f>
        <v>0</v>
      </c>
      <c r="B456" s="187">
        <f>[1]!BasilRadata10[[#This Row],[1A. Kommunenr:]]</f>
        <v>0</v>
      </c>
      <c r="C456" s="186">
        <f>[1]!BasilRadata10[[#This Row],[1A. Kommune:]]</f>
        <v>0</v>
      </c>
      <c r="D456" s="186">
        <f>[1]!BasilRadata10[[#This Row],[1A. Bydelsnummer:]]</f>
        <v>0</v>
      </c>
      <c r="E456" s="186">
        <f>[1]!BasilRadata10[[#This Row],[1A. Bydelsnavn:]]</f>
        <v>0</v>
      </c>
      <c r="F456" s="186">
        <f>[1]!BasilRadata10[[#This Row],[1A. Fylkesnummer:]]</f>
        <v>0</v>
      </c>
      <c r="G456" s="186">
        <f>[1]!BasilRadata10[[#This Row],[1A. Fylkesnavn:]]</f>
        <v>0</v>
      </c>
      <c r="H456" s="187">
        <f>[1]!BasilRadata10[[#This Row],[1B. Barnehage:]]</f>
        <v>0</v>
      </c>
      <c r="I456" s="187">
        <f>[1]!BasilRadata10[[#This Row],[1B. Organisasjonsnummer:]]</f>
        <v>0</v>
      </c>
      <c r="J456" s="187">
        <f>[1]!BasilRadata10[[#This Row],[1C. Etablert drift(årstall):]]</f>
        <v>0</v>
      </c>
      <c r="K456" s="186">
        <f>[1]!BasilRadata10[[#This Row],[1D. Barnehagetype:]]</f>
        <v>0</v>
      </c>
      <c r="L456" s="187">
        <f>[1]!BasilRadata10[[#This Row],[2A. Barnehagens eier(Private eiere må fylle ut pkt.C):]]</f>
        <v>0</v>
      </c>
      <c r="M456" s="42">
        <f>[1]!BasilRadata10[[#This Row],[8E. Oppgi antall årsverk barnehagen har pensjonsforpliktelser for:]]</f>
        <v>0</v>
      </c>
      <c r="N456" s="11">
        <f>[1]!BasilRadata10[[#This Row],[HEQ
0-2]]</f>
        <v>0</v>
      </c>
      <c r="O456" s="11">
        <f>[1]!BasilRadata10[[#This Row],[HEQ
3-6]]</f>
        <v>0</v>
      </c>
    </row>
    <row r="457" spans="1:15" x14ac:dyDescent="0.25">
      <c r="A457" s="186">
        <f>[1]!BasilRadata10[[#This Row],[År]]</f>
        <v>0</v>
      </c>
      <c r="B457" s="187">
        <f>[1]!BasilRadata10[[#This Row],[1A. Kommunenr:]]</f>
        <v>0</v>
      </c>
      <c r="C457" s="186">
        <f>[1]!BasilRadata10[[#This Row],[1A. Kommune:]]</f>
        <v>0</v>
      </c>
      <c r="D457" s="186">
        <f>[1]!BasilRadata10[[#This Row],[1A. Bydelsnummer:]]</f>
        <v>0</v>
      </c>
      <c r="E457" s="186">
        <f>[1]!BasilRadata10[[#This Row],[1A. Bydelsnavn:]]</f>
        <v>0</v>
      </c>
      <c r="F457" s="186">
        <f>[1]!BasilRadata10[[#This Row],[1A. Fylkesnummer:]]</f>
        <v>0</v>
      </c>
      <c r="G457" s="186">
        <f>[1]!BasilRadata10[[#This Row],[1A. Fylkesnavn:]]</f>
        <v>0</v>
      </c>
      <c r="H457" s="187">
        <f>[1]!BasilRadata10[[#This Row],[1B. Barnehage:]]</f>
        <v>0</v>
      </c>
      <c r="I457" s="187">
        <f>[1]!BasilRadata10[[#This Row],[1B. Organisasjonsnummer:]]</f>
        <v>0</v>
      </c>
      <c r="J457" s="187">
        <f>[1]!BasilRadata10[[#This Row],[1C. Etablert drift(årstall):]]</f>
        <v>0</v>
      </c>
      <c r="K457" s="186">
        <f>[1]!BasilRadata10[[#This Row],[1D. Barnehagetype:]]</f>
        <v>0</v>
      </c>
      <c r="L457" s="187">
        <f>[1]!BasilRadata10[[#This Row],[2A. Barnehagens eier(Private eiere må fylle ut pkt.C):]]</f>
        <v>0</v>
      </c>
      <c r="M457" s="42">
        <f>[1]!BasilRadata10[[#This Row],[8E. Oppgi antall årsverk barnehagen har pensjonsforpliktelser for:]]</f>
        <v>0</v>
      </c>
      <c r="N457" s="11">
        <f>[1]!BasilRadata10[[#This Row],[HEQ
0-2]]</f>
        <v>0</v>
      </c>
      <c r="O457" s="11">
        <f>[1]!BasilRadata10[[#This Row],[HEQ
3-6]]</f>
        <v>0</v>
      </c>
    </row>
    <row r="458" spans="1:15" x14ac:dyDescent="0.25">
      <c r="A458" s="186">
        <f>[1]!BasilRadata10[[#This Row],[År]]</f>
        <v>0</v>
      </c>
      <c r="B458" s="187">
        <f>[1]!BasilRadata10[[#This Row],[1A. Kommunenr:]]</f>
        <v>0</v>
      </c>
      <c r="C458" s="186">
        <f>[1]!BasilRadata10[[#This Row],[1A. Kommune:]]</f>
        <v>0</v>
      </c>
      <c r="D458" s="186">
        <f>[1]!BasilRadata10[[#This Row],[1A. Bydelsnummer:]]</f>
        <v>0</v>
      </c>
      <c r="E458" s="186">
        <f>[1]!BasilRadata10[[#This Row],[1A. Bydelsnavn:]]</f>
        <v>0</v>
      </c>
      <c r="F458" s="186">
        <f>[1]!BasilRadata10[[#This Row],[1A. Fylkesnummer:]]</f>
        <v>0</v>
      </c>
      <c r="G458" s="186">
        <f>[1]!BasilRadata10[[#This Row],[1A. Fylkesnavn:]]</f>
        <v>0</v>
      </c>
      <c r="H458" s="187">
        <f>[1]!BasilRadata10[[#This Row],[1B. Barnehage:]]</f>
        <v>0</v>
      </c>
      <c r="I458" s="187">
        <f>[1]!BasilRadata10[[#This Row],[1B. Organisasjonsnummer:]]</f>
        <v>0</v>
      </c>
      <c r="J458" s="187">
        <f>[1]!BasilRadata10[[#This Row],[1C. Etablert drift(årstall):]]</f>
        <v>0</v>
      </c>
      <c r="K458" s="186">
        <f>[1]!BasilRadata10[[#This Row],[1D. Barnehagetype:]]</f>
        <v>0</v>
      </c>
      <c r="L458" s="187">
        <f>[1]!BasilRadata10[[#This Row],[2A. Barnehagens eier(Private eiere må fylle ut pkt.C):]]</f>
        <v>0</v>
      </c>
      <c r="M458" s="42">
        <f>[1]!BasilRadata10[[#This Row],[8E. Oppgi antall årsverk barnehagen har pensjonsforpliktelser for:]]</f>
        <v>0</v>
      </c>
      <c r="N458" s="11">
        <f>[1]!BasilRadata10[[#This Row],[HEQ
0-2]]</f>
        <v>0</v>
      </c>
      <c r="O458" s="11">
        <f>[1]!BasilRadata10[[#This Row],[HEQ
3-6]]</f>
        <v>0</v>
      </c>
    </row>
    <row r="459" spans="1:15" x14ac:dyDescent="0.25">
      <c r="A459" s="186">
        <f>[1]!BasilRadata10[[#This Row],[År]]</f>
        <v>0</v>
      </c>
      <c r="B459" s="187">
        <f>[1]!BasilRadata10[[#This Row],[1A. Kommunenr:]]</f>
        <v>0</v>
      </c>
      <c r="C459" s="186">
        <f>[1]!BasilRadata10[[#This Row],[1A. Kommune:]]</f>
        <v>0</v>
      </c>
      <c r="D459" s="186">
        <f>[1]!BasilRadata10[[#This Row],[1A. Bydelsnummer:]]</f>
        <v>0</v>
      </c>
      <c r="E459" s="186">
        <f>[1]!BasilRadata10[[#This Row],[1A. Bydelsnavn:]]</f>
        <v>0</v>
      </c>
      <c r="F459" s="186">
        <f>[1]!BasilRadata10[[#This Row],[1A. Fylkesnummer:]]</f>
        <v>0</v>
      </c>
      <c r="G459" s="186">
        <f>[1]!BasilRadata10[[#This Row],[1A. Fylkesnavn:]]</f>
        <v>0</v>
      </c>
      <c r="H459" s="187">
        <f>[1]!BasilRadata10[[#This Row],[1B. Barnehage:]]</f>
        <v>0</v>
      </c>
      <c r="I459" s="187">
        <f>[1]!BasilRadata10[[#This Row],[1B. Organisasjonsnummer:]]</f>
        <v>0</v>
      </c>
      <c r="J459" s="187">
        <f>[1]!BasilRadata10[[#This Row],[1C. Etablert drift(årstall):]]</f>
        <v>0</v>
      </c>
      <c r="K459" s="186">
        <f>[1]!BasilRadata10[[#This Row],[1D. Barnehagetype:]]</f>
        <v>0</v>
      </c>
      <c r="L459" s="187">
        <f>[1]!BasilRadata10[[#This Row],[2A. Barnehagens eier(Private eiere må fylle ut pkt.C):]]</f>
        <v>0</v>
      </c>
      <c r="M459" s="42">
        <f>[1]!BasilRadata10[[#This Row],[8E. Oppgi antall årsverk barnehagen har pensjonsforpliktelser for:]]</f>
        <v>0</v>
      </c>
      <c r="N459" s="11">
        <f>[1]!BasilRadata10[[#This Row],[HEQ
0-2]]</f>
        <v>0</v>
      </c>
      <c r="O459" s="11">
        <f>[1]!BasilRadata10[[#This Row],[HEQ
3-6]]</f>
        <v>0</v>
      </c>
    </row>
    <row r="460" spans="1:15" x14ac:dyDescent="0.25">
      <c r="A460" s="186">
        <f>[1]!BasilRadata10[[#This Row],[År]]</f>
        <v>0</v>
      </c>
      <c r="B460" s="187">
        <f>[1]!BasilRadata10[[#This Row],[1A. Kommunenr:]]</f>
        <v>0</v>
      </c>
      <c r="C460" s="186">
        <f>[1]!BasilRadata10[[#This Row],[1A. Kommune:]]</f>
        <v>0</v>
      </c>
      <c r="D460" s="186">
        <f>[1]!BasilRadata10[[#This Row],[1A. Bydelsnummer:]]</f>
        <v>0</v>
      </c>
      <c r="E460" s="186">
        <f>[1]!BasilRadata10[[#This Row],[1A. Bydelsnavn:]]</f>
        <v>0</v>
      </c>
      <c r="F460" s="186">
        <f>[1]!BasilRadata10[[#This Row],[1A. Fylkesnummer:]]</f>
        <v>0</v>
      </c>
      <c r="G460" s="186">
        <f>[1]!BasilRadata10[[#This Row],[1A. Fylkesnavn:]]</f>
        <v>0</v>
      </c>
      <c r="H460" s="187">
        <f>[1]!BasilRadata10[[#This Row],[1B. Barnehage:]]</f>
        <v>0</v>
      </c>
      <c r="I460" s="187">
        <f>[1]!BasilRadata10[[#This Row],[1B. Organisasjonsnummer:]]</f>
        <v>0</v>
      </c>
      <c r="J460" s="187">
        <f>[1]!BasilRadata10[[#This Row],[1C. Etablert drift(årstall):]]</f>
        <v>0</v>
      </c>
      <c r="K460" s="186">
        <f>[1]!BasilRadata10[[#This Row],[1D. Barnehagetype:]]</f>
        <v>0</v>
      </c>
      <c r="L460" s="187">
        <f>[1]!BasilRadata10[[#This Row],[2A. Barnehagens eier(Private eiere må fylle ut pkt.C):]]</f>
        <v>0</v>
      </c>
      <c r="M460" s="42">
        <f>[1]!BasilRadata10[[#This Row],[8E. Oppgi antall årsverk barnehagen har pensjonsforpliktelser for:]]</f>
        <v>0</v>
      </c>
      <c r="N460" s="11">
        <f>[1]!BasilRadata10[[#This Row],[HEQ
0-2]]</f>
        <v>0</v>
      </c>
      <c r="O460" s="11">
        <f>[1]!BasilRadata10[[#This Row],[HEQ
3-6]]</f>
        <v>0</v>
      </c>
    </row>
    <row r="461" spans="1:15" x14ac:dyDescent="0.25">
      <c r="A461" s="186">
        <f>[1]!BasilRadata10[[#This Row],[År]]</f>
        <v>0</v>
      </c>
      <c r="B461" s="187">
        <f>[1]!BasilRadata10[[#This Row],[1A. Kommunenr:]]</f>
        <v>0</v>
      </c>
      <c r="C461" s="186">
        <f>[1]!BasilRadata10[[#This Row],[1A. Kommune:]]</f>
        <v>0</v>
      </c>
      <c r="D461" s="186">
        <f>[1]!BasilRadata10[[#This Row],[1A. Bydelsnummer:]]</f>
        <v>0</v>
      </c>
      <c r="E461" s="186">
        <f>[1]!BasilRadata10[[#This Row],[1A. Bydelsnavn:]]</f>
        <v>0</v>
      </c>
      <c r="F461" s="186">
        <f>[1]!BasilRadata10[[#This Row],[1A. Fylkesnummer:]]</f>
        <v>0</v>
      </c>
      <c r="G461" s="186">
        <f>[1]!BasilRadata10[[#This Row],[1A. Fylkesnavn:]]</f>
        <v>0</v>
      </c>
      <c r="H461" s="187">
        <f>[1]!BasilRadata10[[#This Row],[1B. Barnehage:]]</f>
        <v>0</v>
      </c>
      <c r="I461" s="187">
        <f>[1]!BasilRadata10[[#This Row],[1B. Organisasjonsnummer:]]</f>
        <v>0</v>
      </c>
      <c r="J461" s="187">
        <f>[1]!BasilRadata10[[#This Row],[1C. Etablert drift(årstall):]]</f>
        <v>0</v>
      </c>
      <c r="K461" s="186">
        <f>[1]!BasilRadata10[[#This Row],[1D. Barnehagetype:]]</f>
        <v>0</v>
      </c>
      <c r="L461" s="187">
        <f>[1]!BasilRadata10[[#This Row],[2A. Barnehagens eier(Private eiere må fylle ut pkt.C):]]</f>
        <v>0</v>
      </c>
      <c r="M461" s="42">
        <f>[1]!BasilRadata10[[#This Row],[8E. Oppgi antall årsverk barnehagen har pensjonsforpliktelser for:]]</f>
        <v>0</v>
      </c>
      <c r="N461" s="11">
        <f>[1]!BasilRadata10[[#This Row],[HEQ
0-2]]</f>
        <v>0</v>
      </c>
      <c r="O461" s="11">
        <f>[1]!BasilRadata10[[#This Row],[HEQ
3-6]]</f>
        <v>0</v>
      </c>
    </row>
    <row r="462" spans="1:15" x14ac:dyDescent="0.25">
      <c r="A462" s="186">
        <f>[1]!BasilRadata10[[#This Row],[År]]</f>
        <v>0</v>
      </c>
      <c r="B462" s="187">
        <f>[1]!BasilRadata10[[#This Row],[1A. Kommunenr:]]</f>
        <v>0</v>
      </c>
      <c r="C462" s="186">
        <f>[1]!BasilRadata10[[#This Row],[1A. Kommune:]]</f>
        <v>0</v>
      </c>
      <c r="D462" s="186">
        <f>[1]!BasilRadata10[[#This Row],[1A. Bydelsnummer:]]</f>
        <v>0</v>
      </c>
      <c r="E462" s="186">
        <f>[1]!BasilRadata10[[#This Row],[1A. Bydelsnavn:]]</f>
        <v>0</v>
      </c>
      <c r="F462" s="186">
        <f>[1]!BasilRadata10[[#This Row],[1A. Fylkesnummer:]]</f>
        <v>0</v>
      </c>
      <c r="G462" s="186">
        <f>[1]!BasilRadata10[[#This Row],[1A. Fylkesnavn:]]</f>
        <v>0</v>
      </c>
      <c r="H462" s="187">
        <f>[1]!BasilRadata10[[#This Row],[1B. Barnehage:]]</f>
        <v>0</v>
      </c>
      <c r="I462" s="187">
        <f>[1]!BasilRadata10[[#This Row],[1B. Organisasjonsnummer:]]</f>
        <v>0</v>
      </c>
      <c r="J462" s="187">
        <f>[1]!BasilRadata10[[#This Row],[1C. Etablert drift(årstall):]]</f>
        <v>0</v>
      </c>
      <c r="K462" s="186">
        <f>[1]!BasilRadata10[[#This Row],[1D. Barnehagetype:]]</f>
        <v>0</v>
      </c>
      <c r="L462" s="187">
        <f>[1]!BasilRadata10[[#This Row],[2A. Barnehagens eier(Private eiere må fylle ut pkt.C):]]</f>
        <v>0</v>
      </c>
      <c r="M462" s="42">
        <f>[1]!BasilRadata10[[#This Row],[8E. Oppgi antall årsverk barnehagen har pensjonsforpliktelser for:]]</f>
        <v>0</v>
      </c>
      <c r="N462" s="11">
        <f>[1]!BasilRadata10[[#This Row],[HEQ
0-2]]</f>
        <v>0</v>
      </c>
      <c r="O462" s="11">
        <f>[1]!BasilRadata10[[#This Row],[HEQ
3-6]]</f>
        <v>0</v>
      </c>
    </row>
    <row r="463" spans="1:15" x14ac:dyDescent="0.25">
      <c r="A463" s="186">
        <f>[1]!BasilRadata10[[#This Row],[År]]</f>
        <v>0</v>
      </c>
      <c r="B463" s="187">
        <f>[1]!BasilRadata10[[#This Row],[1A. Kommunenr:]]</f>
        <v>0</v>
      </c>
      <c r="C463" s="186">
        <f>[1]!BasilRadata10[[#This Row],[1A. Kommune:]]</f>
        <v>0</v>
      </c>
      <c r="D463" s="186">
        <f>[1]!BasilRadata10[[#This Row],[1A. Bydelsnummer:]]</f>
        <v>0</v>
      </c>
      <c r="E463" s="186">
        <f>[1]!BasilRadata10[[#This Row],[1A. Bydelsnavn:]]</f>
        <v>0</v>
      </c>
      <c r="F463" s="186">
        <f>[1]!BasilRadata10[[#This Row],[1A. Fylkesnummer:]]</f>
        <v>0</v>
      </c>
      <c r="G463" s="186">
        <f>[1]!BasilRadata10[[#This Row],[1A. Fylkesnavn:]]</f>
        <v>0</v>
      </c>
      <c r="H463" s="187">
        <f>[1]!BasilRadata10[[#This Row],[1B. Barnehage:]]</f>
        <v>0</v>
      </c>
      <c r="I463" s="187">
        <f>[1]!BasilRadata10[[#This Row],[1B. Organisasjonsnummer:]]</f>
        <v>0</v>
      </c>
      <c r="J463" s="187">
        <f>[1]!BasilRadata10[[#This Row],[1C. Etablert drift(årstall):]]</f>
        <v>0</v>
      </c>
      <c r="K463" s="186">
        <f>[1]!BasilRadata10[[#This Row],[1D. Barnehagetype:]]</f>
        <v>0</v>
      </c>
      <c r="L463" s="187">
        <f>[1]!BasilRadata10[[#This Row],[2A. Barnehagens eier(Private eiere må fylle ut pkt.C):]]</f>
        <v>0</v>
      </c>
      <c r="M463" s="42">
        <f>[1]!BasilRadata10[[#This Row],[8E. Oppgi antall årsverk barnehagen har pensjonsforpliktelser for:]]</f>
        <v>0</v>
      </c>
      <c r="N463" s="11">
        <f>[1]!BasilRadata10[[#This Row],[HEQ
0-2]]</f>
        <v>0</v>
      </c>
      <c r="O463" s="11">
        <f>[1]!BasilRadata10[[#This Row],[HEQ
3-6]]</f>
        <v>0</v>
      </c>
    </row>
    <row r="464" spans="1:15" x14ac:dyDescent="0.25">
      <c r="A464" s="186">
        <f>[1]!BasilRadata10[[#This Row],[År]]</f>
        <v>0</v>
      </c>
      <c r="B464" s="187">
        <f>[1]!BasilRadata10[[#This Row],[1A. Kommunenr:]]</f>
        <v>0</v>
      </c>
      <c r="C464" s="186">
        <f>[1]!BasilRadata10[[#This Row],[1A. Kommune:]]</f>
        <v>0</v>
      </c>
      <c r="D464" s="186">
        <f>[1]!BasilRadata10[[#This Row],[1A. Bydelsnummer:]]</f>
        <v>0</v>
      </c>
      <c r="E464" s="186">
        <f>[1]!BasilRadata10[[#This Row],[1A. Bydelsnavn:]]</f>
        <v>0</v>
      </c>
      <c r="F464" s="186">
        <f>[1]!BasilRadata10[[#This Row],[1A. Fylkesnummer:]]</f>
        <v>0</v>
      </c>
      <c r="G464" s="186">
        <f>[1]!BasilRadata10[[#This Row],[1A. Fylkesnavn:]]</f>
        <v>0</v>
      </c>
      <c r="H464" s="187">
        <f>[1]!BasilRadata10[[#This Row],[1B. Barnehage:]]</f>
        <v>0</v>
      </c>
      <c r="I464" s="187">
        <f>[1]!BasilRadata10[[#This Row],[1B. Organisasjonsnummer:]]</f>
        <v>0</v>
      </c>
      <c r="J464" s="187">
        <f>[1]!BasilRadata10[[#This Row],[1C. Etablert drift(årstall):]]</f>
        <v>0</v>
      </c>
      <c r="K464" s="186">
        <f>[1]!BasilRadata10[[#This Row],[1D. Barnehagetype:]]</f>
        <v>0</v>
      </c>
      <c r="L464" s="187">
        <f>[1]!BasilRadata10[[#This Row],[2A. Barnehagens eier(Private eiere må fylle ut pkt.C):]]</f>
        <v>0</v>
      </c>
      <c r="M464" s="42">
        <f>[1]!BasilRadata10[[#This Row],[8E. Oppgi antall årsverk barnehagen har pensjonsforpliktelser for:]]</f>
        <v>0</v>
      </c>
      <c r="N464" s="11">
        <f>[1]!BasilRadata10[[#This Row],[HEQ
0-2]]</f>
        <v>0</v>
      </c>
      <c r="O464" s="11">
        <f>[1]!BasilRadata10[[#This Row],[HEQ
3-6]]</f>
        <v>0</v>
      </c>
    </row>
    <row r="465" spans="1:15" x14ac:dyDescent="0.25">
      <c r="A465" s="186">
        <f>[1]!BasilRadata10[[#This Row],[År]]</f>
        <v>0</v>
      </c>
      <c r="B465" s="187">
        <f>[1]!BasilRadata10[[#This Row],[1A. Kommunenr:]]</f>
        <v>0</v>
      </c>
      <c r="C465" s="186">
        <f>[1]!BasilRadata10[[#This Row],[1A. Kommune:]]</f>
        <v>0</v>
      </c>
      <c r="D465" s="186">
        <f>[1]!BasilRadata10[[#This Row],[1A. Bydelsnummer:]]</f>
        <v>0</v>
      </c>
      <c r="E465" s="186">
        <f>[1]!BasilRadata10[[#This Row],[1A. Bydelsnavn:]]</f>
        <v>0</v>
      </c>
      <c r="F465" s="186">
        <f>[1]!BasilRadata10[[#This Row],[1A. Fylkesnummer:]]</f>
        <v>0</v>
      </c>
      <c r="G465" s="186">
        <f>[1]!BasilRadata10[[#This Row],[1A. Fylkesnavn:]]</f>
        <v>0</v>
      </c>
      <c r="H465" s="187">
        <f>[1]!BasilRadata10[[#This Row],[1B. Barnehage:]]</f>
        <v>0</v>
      </c>
      <c r="I465" s="187">
        <f>[1]!BasilRadata10[[#This Row],[1B. Organisasjonsnummer:]]</f>
        <v>0</v>
      </c>
      <c r="J465" s="187">
        <f>[1]!BasilRadata10[[#This Row],[1C. Etablert drift(årstall):]]</f>
        <v>0</v>
      </c>
      <c r="K465" s="186">
        <f>[1]!BasilRadata10[[#This Row],[1D. Barnehagetype:]]</f>
        <v>0</v>
      </c>
      <c r="L465" s="187">
        <f>[1]!BasilRadata10[[#This Row],[2A. Barnehagens eier(Private eiere må fylle ut pkt.C):]]</f>
        <v>0</v>
      </c>
      <c r="M465" s="42">
        <f>[1]!BasilRadata10[[#This Row],[8E. Oppgi antall årsverk barnehagen har pensjonsforpliktelser for:]]</f>
        <v>0</v>
      </c>
      <c r="N465" s="11">
        <f>[1]!BasilRadata10[[#This Row],[HEQ
0-2]]</f>
        <v>0</v>
      </c>
      <c r="O465" s="11">
        <f>[1]!BasilRadata10[[#This Row],[HEQ
3-6]]</f>
        <v>0</v>
      </c>
    </row>
    <row r="466" spans="1:15" x14ac:dyDescent="0.25">
      <c r="A466" s="186">
        <f>[1]!BasilRadata10[[#This Row],[År]]</f>
        <v>0</v>
      </c>
      <c r="B466" s="187">
        <f>[1]!BasilRadata10[[#This Row],[1A. Kommunenr:]]</f>
        <v>0</v>
      </c>
      <c r="C466" s="186">
        <f>[1]!BasilRadata10[[#This Row],[1A. Kommune:]]</f>
        <v>0</v>
      </c>
      <c r="D466" s="186">
        <f>[1]!BasilRadata10[[#This Row],[1A. Bydelsnummer:]]</f>
        <v>0</v>
      </c>
      <c r="E466" s="186">
        <f>[1]!BasilRadata10[[#This Row],[1A. Bydelsnavn:]]</f>
        <v>0</v>
      </c>
      <c r="F466" s="186">
        <f>[1]!BasilRadata10[[#This Row],[1A. Fylkesnummer:]]</f>
        <v>0</v>
      </c>
      <c r="G466" s="186">
        <f>[1]!BasilRadata10[[#This Row],[1A. Fylkesnavn:]]</f>
        <v>0</v>
      </c>
      <c r="H466" s="187">
        <f>[1]!BasilRadata10[[#This Row],[1B. Barnehage:]]</f>
        <v>0</v>
      </c>
      <c r="I466" s="187">
        <f>[1]!BasilRadata10[[#This Row],[1B. Organisasjonsnummer:]]</f>
        <v>0</v>
      </c>
      <c r="J466" s="187">
        <f>[1]!BasilRadata10[[#This Row],[1C. Etablert drift(årstall):]]</f>
        <v>0</v>
      </c>
      <c r="K466" s="186">
        <f>[1]!BasilRadata10[[#This Row],[1D. Barnehagetype:]]</f>
        <v>0</v>
      </c>
      <c r="L466" s="187">
        <f>[1]!BasilRadata10[[#This Row],[2A. Barnehagens eier(Private eiere må fylle ut pkt.C):]]</f>
        <v>0</v>
      </c>
      <c r="M466" s="42">
        <f>[1]!BasilRadata10[[#This Row],[8E. Oppgi antall årsverk barnehagen har pensjonsforpliktelser for:]]</f>
        <v>0</v>
      </c>
      <c r="N466" s="11">
        <f>[1]!BasilRadata10[[#This Row],[HEQ
0-2]]</f>
        <v>0</v>
      </c>
      <c r="O466" s="11">
        <f>[1]!BasilRadata10[[#This Row],[HEQ
3-6]]</f>
        <v>0</v>
      </c>
    </row>
    <row r="467" spans="1:15" x14ac:dyDescent="0.25">
      <c r="A467" s="186">
        <f>[1]!BasilRadata10[[#This Row],[År]]</f>
        <v>0</v>
      </c>
      <c r="B467" s="187">
        <f>[1]!BasilRadata10[[#This Row],[1A. Kommunenr:]]</f>
        <v>0</v>
      </c>
      <c r="C467" s="186">
        <f>[1]!BasilRadata10[[#This Row],[1A. Kommune:]]</f>
        <v>0</v>
      </c>
      <c r="D467" s="186">
        <f>[1]!BasilRadata10[[#This Row],[1A. Bydelsnummer:]]</f>
        <v>0</v>
      </c>
      <c r="E467" s="186">
        <f>[1]!BasilRadata10[[#This Row],[1A. Bydelsnavn:]]</f>
        <v>0</v>
      </c>
      <c r="F467" s="186">
        <f>[1]!BasilRadata10[[#This Row],[1A. Fylkesnummer:]]</f>
        <v>0</v>
      </c>
      <c r="G467" s="186">
        <f>[1]!BasilRadata10[[#This Row],[1A. Fylkesnavn:]]</f>
        <v>0</v>
      </c>
      <c r="H467" s="187">
        <f>[1]!BasilRadata10[[#This Row],[1B. Barnehage:]]</f>
        <v>0</v>
      </c>
      <c r="I467" s="187">
        <f>[1]!BasilRadata10[[#This Row],[1B. Organisasjonsnummer:]]</f>
        <v>0</v>
      </c>
      <c r="J467" s="187">
        <f>[1]!BasilRadata10[[#This Row],[1C. Etablert drift(årstall):]]</f>
        <v>0</v>
      </c>
      <c r="K467" s="186">
        <f>[1]!BasilRadata10[[#This Row],[1D. Barnehagetype:]]</f>
        <v>0</v>
      </c>
      <c r="L467" s="187">
        <f>[1]!BasilRadata10[[#This Row],[2A. Barnehagens eier(Private eiere må fylle ut pkt.C):]]</f>
        <v>0</v>
      </c>
      <c r="M467" s="42">
        <f>[1]!BasilRadata10[[#This Row],[8E. Oppgi antall årsverk barnehagen har pensjonsforpliktelser for:]]</f>
        <v>0</v>
      </c>
      <c r="N467" s="11">
        <f>[1]!BasilRadata10[[#This Row],[HEQ
0-2]]</f>
        <v>0</v>
      </c>
      <c r="O467" s="11">
        <f>[1]!BasilRadata10[[#This Row],[HEQ
3-6]]</f>
        <v>0</v>
      </c>
    </row>
    <row r="468" spans="1:15" x14ac:dyDescent="0.25">
      <c r="A468" s="186">
        <f>[1]!BasilRadata10[[#This Row],[År]]</f>
        <v>0</v>
      </c>
      <c r="B468" s="187">
        <f>[1]!BasilRadata10[[#This Row],[1A. Kommunenr:]]</f>
        <v>0</v>
      </c>
      <c r="C468" s="186">
        <f>[1]!BasilRadata10[[#This Row],[1A. Kommune:]]</f>
        <v>0</v>
      </c>
      <c r="D468" s="186">
        <f>[1]!BasilRadata10[[#This Row],[1A. Bydelsnummer:]]</f>
        <v>0</v>
      </c>
      <c r="E468" s="186">
        <f>[1]!BasilRadata10[[#This Row],[1A. Bydelsnavn:]]</f>
        <v>0</v>
      </c>
      <c r="F468" s="186">
        <f>[1]!BasilRadata10[[#This Row],[1A. Fylkesnummer:]]</f>
        <v>0</v>
      </c>
      <c r="G468" s="186">
        <f>[1]!BasilRadata10[[#This Row],[1A. Fylkesnavn:]]</f>
        <v>0</v>
      </c>
      <c r="H468" s="187">
        <f>[1]!BasilRadata10[[#This Row],[1B. Barnehage:]]</f>
        <v>0</v>
      </c>
      <c r="I468" s="187">
        <f>[1]!BasilRadata10[[#This Row],[1B. Organisasjonsnummer:]]</f>
        <v>0</v>
      </c>
      <c r="J468" s="187">
        <f>[1]!BasilRadata10[[#This Row],[1C. Etablert drift(årstall):]]</f>
        <v>0</v>
      </c>
      <c r="K468" s="186">
        <f>[1]!BasilRadata10[[#This Row],[1D. Barnehagetype:]]</f>
        <v>0</v>
      </c>
      <c r="L468" s="187">
        <f>[1]!BasilRadata10[[#This Row],[2A. Barnehagens eier(Private eiere må fylle ut pkt.C):]]</f>
        <v>0</v>
      </c>
      <c r="M468" s="42">
        <f>[1]!BasilRadata10[[#This Row],[8E. Oppgi antall årsverk barnehagen har pensjonsforpliktelser for:]]</f>
        <v>0</v>
      </c>
      <c r="N468" s="11">
        <f>[1]!BasilRadata10[[#This Row],[HEQ
0-2]]</f>
        <v>0</v>
      </c>
      <c r="O468" s="11">
        <f>[1]!BasilRadata10[[#This Row],[HEQ
3-6]]</f>
        <v>0</v>
      </c>
    </row>
    <row r="469" spans="1:15" x14ac:dyDescent="0.25">
      <c r="A469" s="186">
        <f>[1]!BasilRadata10[[#This Row],[År]]</f>
        <v>0</v>
      </c>
      <c r="B469" s="187">
        <f>[1]!BasilRadata10[[#This Row],[1A. Kommunenr:]]</f>
        <v>0</v>
      </c>
      <c r="C469" s="186">
        <f>[1]!BasilRadata10[[#This Row],[1A. Kommune:]]</f>
        <v>0</v>
      </c>
      <c r="D469" s="186">
        <f>[1]!BasilRadata10[[#This Row],[1A. Bydelsnummer:]]</f>
        <v>0</v>
      </c>
      <c r="E469" s="186">
        <f>[1]!BasilRadata10[[#This Row],[1A. Bydelsnavn:]]</f>
        <v>0</v>
      </c>
      <c r="F469" s="186">
        <f>[1]!BasilRadata10[[#This Row],[1A. Fylkesnummer:]]</f>
        <v>0</v>
      </c>
      <c r="G469" s="186">
        <f>[1]!BasilRadata10[[#This Row],[1A. Fylkesnavn:]]</f>
        <v>0</v>
      </c>
      <c r="H469" s="187">
        <f>[1]!BasilRadata10[[#This Row],[1B. Barnehage:]]</f>
        <v>0</v>
      </c>
      <c r="I469" s="187">
        <f>[1]!BasilRadata10[[#This Row],[1B. Organisasjonsnummer:]]</f>
        <v>0</v>
      </c>
      <c r="J469" s="187">
        <f>[1]!BasilRadata10[[#This Row],[1C. Etablert drift(årstall):]]</f>
        <v>0</v>
      </c>
      <c r="K469" s="186">
        <f>[1]!BasilRadata10[[#This Row],[1D. Barnehagetype:]]</f>
        <v>0</v>
      </c>
      <c r="L469" s="187">
        <f>[1]!BasilRadata10[[#This Row],[2A. Barnehagens eier(Private eiere må fylle ut pkt.C):]]</f>
        <v>0</v>
      </c>
      <c r="M469" s="42">
        <f>[1]!BasilRadata10[[#This Row],[8E. Oppgi antall årsverk barnehagen har pensjonsforpliktelser for:]]</f>
        <v>0</v>
      </c>
      <c r="N469" s="11">
        <f>[1]!BasilRadata10[[#This Row],[HEQ
0-2]]</f>
        <v>0</v>
      </c>
      <c r="O469" s="11">
        <f>[1]!BasilRadata10[[#This Row],[HEQ
3-6]]</f>
        <v>0</v>
      </c>
    </row>
    <row r="470" spans="1:15" x14ac:dyDescent="0.25">
      <c r="A470" s="186">
        <f>[1]!BasilRadata10[[#This Row],[År]]</f>
        <v>0</v>
      </c>
      <c r="B470" s="187">
        <f>[1]!BasilRadata10[[#This Row],[1A. Kommunenr:]]</f>
        <v>0</v>
      </c>
      <c r="C470" s="186">
        <f>[1]!BasilRadata10[[#This Row],[1A. Kommune:]]</f>
        <v>0</v>
      </c>
      <c r="D470" s="186">
        <f>[1]!BasilRadata10[[#This Row],[1A. Bydelsnummer:]]</f>
        <v>0</v>
      </c>
      <c r="E470" s="186">
        <f>[1]!BasilRadata10[[#This Row],[1A. Bydelsnavn:]]</f>
        <v>0</v>
      </c>
      <c r="F470" s="186">
        <f>[1]!BasilRadata10[[#This Row],[1A. Fylkesnummer:]]</f>
        <v>0</v>
      </c>
      <c r="G470" s="186">
        <f>[1]!BasilRadata10[[#This Row],[1A. Fylkesnavn:]]</f>
        <v>0</v>
      </c>
      <c r="H470" s="187">
        <f>[1]!BasilRadata10[[#This Row],[1B. Barnehage:]]</f>
        <v>0</v>
      </c>
      <c r="I470" s="187">
        <f>[1]!BasilRadata10[[#This Row],[1B. Organisasjonsnummer:]]</f>
        <v>0</v>
      </c>
      <c r="J470" s="187">
        <f>[1]!BasilRadata10[[#This Row],[1C. Etablert drift(årstall):]]</f>
        <v>0</v>
      </c>
      <c r="K470" s="186">
        <f>[1]!BasilRadata10[[#This Row],[1D. Barnehagetype:]]</f>
        <v>0</v>
      </c>
      <c r="L470" s="187">
        <f>[1]!BasilRadata10[[#This Row],[2A. Barnehagens eier(Private eiere må fylle ut pkt.C):]]</f>
        <v>0</v>
      </c>
      <c r="M470" s="42">
        <f>[1]!BasilRadata10[[#This Row],[8E. Oppgi antall årsverk barnehagen har pensjonsforpliktelser for:]]</f>
        <v>0</v>
      </c>
      <c r="N470" s="11">
        <f>[1]!BasilRadata10[[#This Row],[HEQ
0-2]]</f>
        <v>0</v>
      </c>
      <c r="O470" s="11">
        <f>[1]!BasilRadata10[[#This Row],[HEQ
3-6]]</f>
        <v>0</v>
      </c>
    </row>
    <row r="471" spans="1:15" x14ac:dyDescent="0.25">
      <c r="A471" s="186">
        <f>[1]!BasilRadata10[[#This Row],[År]]</f>
        <v>0</v>
      </c>
      <c r="B471" s="187">
        <f>[1]!BasilRadata10[[#This Row],[1A. Kommunenr:]]</f>
        <v>0</v>
      </c>
      <c r="C471" s="186">
        <f>[1]!BasilRadata10[[#This Row],[1A. Kommune:]]</f>
        <v>0</v>
      </c>
      <c r="D471" s="186">
        <f>[1]!BasilRadata10[[#This Row],[1A. Bydelsnummer:]]</f>
        <v>0</v>
      </c>
      <c r="E471" s="186">
        <f>[1]!BasilRadata10[[#This Row],[1A. Bydelsnavn:]]</f>
        <v>0</v>
      </c>
      <c r="F471" s="186">
        <f>[1]!BasilRadata10[[#This Row],[1A. Fylkesnummer:]]</f>
        <v>0</v>
      </c>
      <c r="G471" s="186">
        <f>[1]!BasilRadata10[[#This Row],[1A. Fylkesnavn:]]</f>
        <v>0</v>
      </c>
      <c r="H471" s="187">
        <f>[1]!BasilRadata10[[#This Row],[1B. Barnehage:]]</f>
        <v>0</v>
      </c>
      <c r="I471" s="187">
        <f>[1]!BasilRadata10[[#This Row],[1B. Organisasjonsnummer:]]</f>
        <v>0</v>
      </c>
      <c r="J471" s="187">
        <f>[1]!BasilRadata10[[#This Row],[1C. Etablert drift(årstall):]]</f>
        <v>0</v>
      </c>
      <c r="K471" s="186">
        <f>[1]!BasilRadata10[[#This Row],[1D. Barnehagetype:]]</f>
        <v>0</v>
      </c>
      <c r="L471" s="187">
        <f>[1]!BasilRadata10[[#This Row],[2A. Barnehagens eier(Private eiere må fylle ut pkt.C):]]</f>
        <v>0</v>
      </c>
      <c r="M471" s="42">
        <f>[1]!BasilRadata10[[#This Row],[8E. Oppgi antall årsverk barnehagen har pensjonsforpliktelser for:]]</f>
        <v>0</v>
      </c>
      <c r="N471" s="11">
        <f>[1]!BasilRadata10[[#This Row],[HEQ
0-2]]</f>
        <v>0</v>
      </c>
      <c r="O471" s="11">
        <f>[1]!BasilRadata10[[#This Row],[HEQ
3-6]]</f>
        <v>0</v>
      </c>
    </row>
    <row r="472" spans="1:15" x14ac:dyDescent="0.25">
      <c r="A472" s="186">
        <f>[1]!BasilRadata10[[#This Row],[År]]</f>
        <v>0</v>
      </c>
      <c r="B472" s="187">
        <f>[1]!BasilRadata10[[#This Row],[1A. Kommunenr:]]</f>
        <v>0</v>
      </c>
      <c r="C472" s="186">
        <f>[1]!BasilRadata10[[#This Row],[1A. Kommune:]]</f>
        <v>0</v>
      </c>
      <c r="D472" s="186">
        <f>[1]!BasilRadata10[[#This Row],[1A. Bydelsnummer:]]</f>
        <v>0</v>
      </c>
      <c r="E472" s="186">
        <f>[1]!BasilRadata10[[#This Row],[1A. Bydelsnavn:]]</f>
        <v>0</v>
      </c>
      <c r="F472" s="186">
        <f>[1]!BasilRadata10[[#This Row],[1A. Fylkesnummer:]]</f>
        <v>0</v>
      </c>
      <c r="G472" s="186">
        <f>[1]!BasilRadata10[[#This Row],[1A. Fylkesnavn:]]</f>
        <v>0</v>
      </c>
      <c r="H472" s="187">
        <f>[1]!BasilRadata10[[#This Row],[1B. Barnehage:]]</f>
        <v>0</v>
      </c>
      <c r="I472" s="187">
        <f>[1]!BasilRadata10[[#This Row],[1B. Organisasjonsnummer:]]</f>
        <v>0</v>
      </c>
      <c r="J472" s="187">
        <f>[1]!BasilRadata10[[#This Row],[1C. Etablert drift(årstall):]]</f>
        <v>0</v>
      </c>
      <c r="K472" s="186">
        <f>[1]!BasilRadata10[[#This Row],[1D. Barnehagetype:]]</f>
        <v>0</v>
      </c>
      <c r="L472" s="187">
        <f>[1]!BasilRadata10[[#This Row],[2A. Barnehagens eier(Private eiere må fylle ut pkt.C):]]</f>
        <v>0</v>
      </c>
      <c r="M472" s="42">
        <f>[1]!BasilRadata10[[#This Row],[8E. Oppgi antall årsverk barnehagen har pensjonsforpliktelser for:]]</f>
        <v>0</v>
      </c>
      <c r="N472" s="11">
        <f>[1]!BasilRadata10[[#This Row],[HEQ
0-2]]</f>
        <v>0</v>
      </c>
      <c r="O472" s="11">
        <f>[1]!BasilRadata10[[#This Row],[HEQ
3-6]]</f>
        <v>0</v>
      </c>
    </row>
    <row r="473" spans="1:15" x14ac:dyDescent="0.25">
      <c r="A473" s="186">
        <f>[1]!BasilRadata10[[#This Row],[År]]</f>
        <v>0</v>
      </c>
      <c r="B473" s="187">
        <f>[1]!BasilRadata10[[#This Row],[1A. Kommunenr:]]</f>
        <v>0</v>
      </c>
      <c r="C473" s="186">
        <f>[1]!BasilRadata10[[#This Row],[1A. Kommune:]]</f>
        <v>0</v>
      </c>
      <c r="D473" s="186">
        <f>[1]!BasilRadata10[[#This Row],[1A. Bydelsnummer:]]</f>
        <v>0</v>
      </c>
      <c r="E473" s="186">
        <f>[1]!BasilRadata10[[#This Row],[1A. Bydelsnavn:]]</f>
        <v>0</v>
      </c>
      <c r="F473" s="186">
        <f>[1]!BasilRadata10[[#This Row],[1A. Fylkesnummer:]]</f>
        <v>0</v>
      </c>
      <c r="G473" s="186">
        <f>[1]!BasilRadata10[[#This Row],[1A. Fylkesnavn:]]</f>
        <v>0</v>
      </c>
      <c r="H473" s="187">
        <f>[1]!BasilRadata10[[#This Row],[1B. Barnehage:]]</f>
        <v>0</v>
      </c>
      <c r="I473" s="187">
        <f>[1]!BasilRadata10[[#This Row],[1B. Organisasjonsnummer:]]</f>
        <v>0</v>
      </c>
      <c r="J473" s="187">
        <f>[1]!BasilRadata10[[#This Row],[1C. Etablert drift(årstall):]]</f>
        <v>0</v>
      </c>
      <c r="K473" s="186">
        <f>[1]!BasilRadata10[[#This Row],[1D. Barnehagetype:]]</f>
        <v>0</v>
      </c>
      <c r="L473" s="187">
        <f>[1]!BasilRadata10[[#This Row],[2A. Barnehagens eier(Private eiere må fylle ut pkt.C):]]</f>
        <v>0</v>
      </c>
      <c r="M473" s="42">
        <f>[1]!BasilRadata10[[#This Row],[8E. Oppgi antall årsverk barnehagen har pensjonsforpliktelser for:]]</f>
        <v>0</v>
      </c>
      <c r="N473" s="11">
        <f>[1]!BasilRadata10[[#This Row],[HEQ
0-2]]</f>
        <v>0</v>
      </c>
      <c r="O473" s="11">
        <f>[1]!BasilRadata10[[#This Row],[HEQ
3-6]]</f>
        <v>0</v>
      </c>
    </row>
    <row r="474" spans="1:15" x14ac:dyDescent="0.25">
      <c r="A474" s="186">
        <f>[1]!BasilRadata10[[#This Row],[År]]</f>
        <v>0</v>
      </c>
      <c r="B474" s="187">
        <f>[1]!BasilRadata10[[#This Row],[1A. Kommunenr:]]</f>
        <v>0</v>
      </c>
      <c r="C474" s="186">
        <f>[1]!BasilRadata10[[#This Row],[1A. Kommune:]]</f>
        <v>0</v>
      </c>
      <c r="D474" s="186">
        <f>[1]!BasilRadata10[[#This Row],[1A. Bydelsnummer:]]</f>
        <v>0</v>
      </c>
      <c r="E474" s="186">
        <f>[1]!BasilRadata10[[#This Row],[1A. Bydelsnavn:]]</f>
        <v>0</v>
      </c>
      <c r="F474" s="186">
        <f>[1]!BasilRadata10[[#This Row],[1A. Fylkesnummer:]]</f>
        <v>0</v>
      </c>
      <c r="G474" s="186">
        <f>[1]!BasilRadata10[[#This Row],[1A. Fylkesnavn:]]</f>
        <v>0</v>
      </c>
      <c r="H474" s="187">
        <f>[1]!BasilRadata10[[#This Row],[1B. Barnehage:]]</f>
        <v>0</v>
      </c>
      <c r="I474" s="187">
        <f>[1]!BasilRadata10[[#This Row],[1B. Organisasjonsnummer:]]</f>
        <v>0</v>
      </c>
      <c r="J474" s="187">
        <f>[1]!BasilRadata10[[#This Row],[1C. Etablert drift(årstall):]]</f>
        <v>0</v>
      </c>
      <c r="K474" s="186">
        <f>[1]!BasilRadata10[[#This Row],[1D. Barnehagetype:]]</f>
        <v>0</v>
      </c>
      <c r="L474" s="187">
        <f>[1]!BasilRadata10[[#This Row],[2A. Barnehagens eier(Private eiere må fylle ut pkt.C):]]</f>
        <v>0</v>
      </c>
      <c r="M474" s="42">
        <f>[1]!BasilRadata10[[#This Row],[8E. Oppgi antall årsverk barnehagen har pensjonsforpliktelser for:]]</f>
        <v>0</v>
      </c>
      <c r="N474" s="11">
        <f>[1]!BasilRadata10[[#This Row],[HEQ
0-2]]</f>
        <v>0</v>
      </c>
      <c r="O474" s="11">
        <f>[1]!BasilRadata10[[#This Row],[HEQ
3-6]]</f>
        <v>0</v>
      </c>
    </row>
    <row r="475" spans="1:15" x14ac:dyDescent="0.25">
      <c r="A475" s="186">
        <f>[1]!BasilRadata10[[#This Row],[År]]</f>
        <v>0</v>
      </c>
      <c r="B475" s="187">
        <f>[1]!BasilRadata10[[#This Row],[1A. Kommunenr:]]</f>
        <v>0</v>
      </c>
      <c r="C475" s="186">
        <f>[1]!BasilRadata10[[#This Row],[1A. Kommune:]]</f>
        <v>0</v>
      </c>
      <c r="D475" s="186">
        <f>[1]!BasilRadata10[[#This Row],[1A. Bydelsnummer:]]</f>
        <v>0</v>
      </c>
      <c r="E475" s="186">
        <f>[1]!BasilRadata10[[#This Row],[1A. Bydelsnavn:]]</f>
        <v>0</v>
      </c>
      <c r="F475" s="186">
        <f>[1]!BasilRadata10[[#This Row],[1A. Fylkesnummer:]]</f>
        <v>0</v>
      </c>
      <c r="G475" s="186">
        <f>[1]!BasilRadata10[[#This Row],[1A. Fylkesnavn:]]</f>
        <v>0</v>
      </c>
      <c r="H475" s="187">
        <f>[1]!BasilRadata10[[#This Row],[1B. Barnehage:]]</f>
        <v>0</v>
      </c>
      <c r="I475" s="187">
        <f>[1]!BasilRadata10[[#This Row],[1B. Organisasjonsnummer:]]</f>
        <v>0</v>
      </c>
      <c r="J475" s="187">
        <f>[1]!BasilRadata10[[#This Row],[1C. Etablert drift(årstall):]]</f>
        <v>0</v>
      </c>
      <c r="K475" s="186">
        <f>[1]!BasilRadata10[[#This Row],[1D. Barnehagetype:]]</f>
        <v>0</v>
      </c>
      <c r="L475" s="187">
        <f>[1]!BasilRadata10[[#This Row],[2A. Barnehagens eier(Private eiere må fylle ut pkt.C):]]</f>
        <v>0</v>
      </c>
      <c r="M475" s="42">
        <f>[1]!BasilRadata10[[#This Row],[8E. Oppgi antall årsverk barnehagen har pensjonsforpliktelser for:]]</f>
        <v>0</v>
      </c>
      <c r="N475" s="11">
        <f>[1]!BasilRadata10[[#This Row],[HEQ
0-2]]</f>
        <v>0</v>
      </c>
      <c r="O475" s="11">
        <f>[1]!BasilRadata10[[#This Row],[HEQ
3-6]]</f>
        <v>0</v>
      </c>
    </row>
    <row r="476" spans="1:15" x14ac:dyDescent="0.25">
      <c r="A476" s="186">
        <f>[1]!BasilRadata10[[#This Row],[År]]</f>
        <v>0</v>
      </c>
      <c r="B476" s="187">
        <f>[1]!BasilRadata10[[#This Row],[1A. Kommunenr:]]</f>
        <v>0</v>
      </c>
      <c r="C476" s="186">
        <f>[1]!BasilRadata10[[#This Row],[1A. Kommune:]]</f>
        <v>0</v>
      </c>
      <c r="D476" s="186">
        <f>[1]!BasilRadata10[[#This Row],[1A. Bydelsnummer:]]</f>
        <v>0</v>
      </c>
      <c r="E476" s="186">
        <f>[1]!BasilRadata10[[#This Row],[1A. Bydelsnavn:]]</f>
        <v>0</v>
      </c>
      <c r="F476" s="186">
        <f>[1]!BasilRadata10[[#This Row],[1A. Fylkesnummer:]]</f>
        <v>0</v>
      </c>
      <c r="G476" s="186">
        <f>[1]!BasilRadata10[[#This Row],[1A. Fylkesnavn:]]</f>
        <v>0</v>
      </c>
      <c r="H476" s="187">
        <f>[1]!BasilRadata10[[#This Row],[1B. Barnehage:]]</f>
        <v>0</v>
      </c>
      <c r="I476" s="187">
        <f>[1]!BasilRadata10[[#This Row],[1B. Organisasjonsnummer:]]</f>
        <v>0</v>
      </c>
      <c r="J476" s="187">
        <f>[1]!BasilRadata10[[#This Row],[1C. Etablert drift(årstall):]]</f>
        <v>0</v>
      </c>
      <c r="K476" s="186">
        <f>[1]!BasilRadata10[[#This Row],[1D. Barnehagetype:]]</f>
        <v>0</v>
      </c>
      <c r="L476" s="187">
        <f>[1]!BasilRadata10[[#This Row],[2A. Barnehagens eier(Private eiere må fylle ut pkt.C):]]</f>
        <v>0</v>
      </c>
      <c r="M476" s="42">
        <f>[1]!BasilRadata10[[#This Row],[8E. Oppgi antall årsverk barnehagen har pensjonsforpliktelser for:]]</f>
        <v>0</v>
      </c>
      <c r="N476" s="11">
        <f>[1]!BasilRadata10[[#This Row],[HEQ
0-2]]</f>
        <v>0</v>
      </c>
      <c r="O476" s="11">
        <f>[1]!BasilRadata10[[#This Row],[HEQ
3-6]]</f>
        <v>0</v>
      </c>
    </row>
    <row r="477" spans="1:15" x14ac:dyDescent="0.25">
      <c r="A477" s="186">
        <f>[1]!BasilRadata10[[#This Row],[År]]</f>
        <v>0</v>
      </c>
      <c r="B477" s="187">
        <f>[1]!BasilRadata10[[#This Row],[1A. Kommunenr:]]</f>
        <v>0</v>
      </c>
      <c r="C477" s="186">
        <f>[1]!BasilRadata10[[#This Row],[1A. Kommune:]]</f>
        <v>0</v>
      </c>
      <c r="D477" s="186">
        <f>[1]!BasilRadata10[[#This Row],[1A. Bydelsnummer:]]</f>
        <v>0</v>
      </c>
      <c r="E477" s="186">
        <f>[1]!BasilRadata10[[#This Row],[1A. Bydelsnavn:]]</f>
        <v>0</v>
      </c>
      <c r="F477" s="186">
        <f>[1]!BasilRadata10[[#This Row],[1A. Fylkesnummer:]]</f>
        <v>0</v>
      </c>
      <c r="G477" s="186">
        <f>[1]!BasilRadata10[[#This Row],[1A. Fylkesnavn:]]</f>
        <v>0</v>
      </c>
      <c r="H477" s="187">
        <f>[1]!BasilRadata10[[#This Row],[1B. Barnehage:]]</f>
        <v>0</v>
      </c>
      <c r="I477" s="187">
        <f>[1]!BasilRadata10[[#This Row],[1B. Organisasjonsnummer:]]</f>
        <v>0</v>
      </c>
      <c r="J477" s="187">
        <f>[1]!BasilRadata10[[#This Row],[1C. Etablert drift(årstall):]]</f>
        <v>0</v>
      </c>
      <c r="K477" s="186">
        <f>[1]!BasilRadata10[[#This Row],[1D. Barnehagetype:]]</f>
        <v>0</v>
      </c>
      <c r="L477" s="187">
        <f>[1]!BasilRadata10[[#This Row],[2A. Barnehagens eier(Private eiere må fylle ut pkt.C):]]</f>
        <v>0</v>
      </c>
      <c r="M477" s="42">
        <f>[1]!BasilRadata10[[#This Row],[8E. Oppgi antall årsverk barnehagen har pensjonsforpliktelser for:]]</f>
        <v>0</v>
      </c>
      <c r="N477" s="11">
        <f>[1]!BasilRadata10[[#This Row],[HEQ
0-2]]</f>
        <v>0</v>
      </c>
      <c r="O477" s="11">
        <f>[1]!BasilRadata10[[#This Row],[HEQ
3-6]]</f>
        <v>0</v>
      </c>
    </row>
    <row r="478" spans="1:15" x14ac:dyDescent="0.25">
      <c r="A478" s="186">
        <f>[1]!BasilRadata10[[#This Row],[År]]</f>
        <v>0</v>
      </c>
      <c r="B478" s="187">
        <f>[1]!BasilRadata10[[#This Row],[1A. Kommunenr:]]</f>
        <v>0</v>
      </c>
      <c r="C478" s="186">
        <f>[1]!BasilRadata10[[#This Row],[1A. Kommune:]]</f>
        <v>0</v>
      </c>
      <c r="D478" s="186">
        <f>[1]!BasilRadata10[[#This Row],[1A. Bydelsnummer:]]</f>
        <v>0</v>
      </c>
      <c r="E478" s="186">
        <f>[1]!BasilRadata10[[#This Row],[1A. Bydelsnavn:]]</f>
        <v>0</v>
      </c>
      <c r="F478" s="186">
        <f>[1]!BasilRadata10[[#This Row],[1A. Fylkesnummer:]]</f>
        <v>0</v>
      </c>
      <c r="G478" s="186">
        <f>[1]!BasilRadata10[[#This Row],[1A. Fylkesnavn:]]</f>
        <v>0</v>
      </c>
      <c r="H478" s="187">
        <f>[1]!BasilRadata10[[#This Row],[1B. Barnehage:]]</f>
        <v>0</v>
      </c>
      <c r="I478" s="187">
        <f>[1]!BasilRadata10[[#This Row],[1B. Organisasjonsnummer:]]</f>
        <v>0</v>
      </c>
      <c r="J478" s="187">
        <f>[1]!BasilRadata10[[#This Row],[1C. Etablert drift(årstall):]]</f>
        <v>0</v>
      </c>
      <c r="K478" s="186">
        <f>[1]!BasilRadata10[[#This Row],[1D. Barnehagetype:]]</f>
        <v>0</v>
      </c>
      <c r="L478" s="187">
        <f>[1]!BasilRadata10[[#This Row],[2A. Barnehagens eier(Private eiere må fylle ut pkt.C):]]</f>
        <v>0</v>
      </c>
      <c r="M478" s="42">
        <f>[1]!BasilRadata10[[#This Row],[8E. Oppgi antall årsverk barnehagen har pensjonsforpliktelser for:]]</f>
        <v>0</v>
      </c>
      <c r="N478" s="11">
        <f>[1]!BasilRadata10[[#This Row],[HEQ
0-2]]</f>
        <v>0</v>
      </c>
      <c r="O478" s="11">
        <f>[1]!BasilRadata10[[#This Row],[HEQ
3-6]]</f>
        <v>0</v>
      </c>
    </row>
    <row r="479" spans="1:15" x14ac:dyDescent="0.25">
      <c r="A479" s="186">
        <f>[1]!BasilRadata10[[#This Row],[År]]</f>
        <v>0</v>
      </c>
      <c r="B479" s="187">
        <f>[1]!BasilRadata10[[#This Row],[1A. Kommunenr:]]</f>
        <v>0</v>
      </c>
      <c r="C479" s="186">
        <f>[1]!BasilRadata10[[#This Row],[1A. Kommune:]]</f>
        <v>0</v>
      </c>
      <c r="D479" s="186">
        <f>[1]!BasilRadata10[[#This Row],[1A. Bydelsnummer:]]</f>
        <v>0</v>
      </c>
      <c r="E479" s="186">
        <f>[1]!BasilRadata10[[#This Row],[1A. Bydelsnavn:]]</f>
        <v>0</v>
      </c>
      <c r="F479" s="186">
        <f>[1]!BasilRadata10[[#This Row],[1A. Fylkesnummer:]]</f>
        <v>0</v>
      </c>
      <c r="G479" s="186">
        <f>[1]!BasilRadata10[[#This Row],[1A. Fylkesnavn:]]</f>
        <v>0</v>
      </c>
      <c r="H479" s="187">
        <f>[1]!BasilRadata10[[#This Row],[1B. Barnehage:]]</f>
        <v>0</v>
      </c>
      <c r="I479" s="187">
        <f>[1]!BasilRadata10[[#This Row],[1B. Organisasjonsnummer:]]</f>
        <v>0</v>
      </c>
      <c r="J479" s="187">
        <f>[1]!BasilRadata10[[#This Row],[1C. Etablert drift(årstall):]]</f>
        <v>0</v>
      </c>
      <c r="K479" s="186">
        <f>[1]!BasilRadata10[[#This Row],[1D. Barnehagetype:]]</f>
        <v>0</v>
      </c>
      <c r="L479" s="187">
        <f>[1]!BasilRadata10[[#This Row],[2A. Barnehagens eier(Private eiere må fylle ut pkt.C):]]</f>
        <v>0</v>
      </c>
      <c r="M479" s="42">
        <f>[1]!BasilRadata10[[#This Row],[8E. Oppgi antall årsverk barnehagen har pensjonsforpliktelser for:]]</f>
        <v>0</v>
      </c>
      <c r="N479" s="11">
        <f>[1]!BasilRadata10[[#This Row],[HEQ
0-2]]</f>
        <v>0</v>
      </c>
      <c r="O479" s="11">
        <f>[1]!BasilRadata10[[#This Row],[HEQ
3-6]]</f>
        <v>0</v>
      </c>
    </row>
    <row r="480" spans="1:15" x14ac:dyDescent="0.25">
      <c r="A480" s="186">
        <f>[1]!BasilRadata10[[#This Row],[År]]</f>
        <v>0</v>
      </c>
      <c r="B480" s="187">
        <f>[1]!BasilRadata10[[#This Row],[1A. Kommunenr:]]</f>
        <v>0</v>
      </c>
      <c r="C480" s="186">
        <f>[1]!BasilRadata10[[#This Row],[1A. Kommune:]]</f>
        <v>0</v>
      </c>
      <c r="D480" s="186">
        <f>[1]!BasilRadata10[[#This Row],[1A. Bydelsnummer:]]</f>
        <v>0</v>
      </c>
      <c r="E480" s="186">
        <f>[1]!BasilRadata10[[#This Row],[1A. Bydelsnavn:]]</f>
        <v>0</v>
      </c>
      <c r="F480" s="186">
        <f>[1]!BasilRadata10[[#This Row],[1A. Fylkesnummer:]]</f>
        <v>0</v>
      </c>
      <c r="G480" s="186">
        <f>[1]!BasilRadata10[[#This Row],[1A. Fylkesnavn:]]</f>
        <v>0</v>
      </c>
      <c r="H480" s="187">
        <f>[1]!BasilRadata10[[#This Row],[1B. Barnehage:]]</f>
        <v>0</v>
      </c>
      <c r="I480" s="187">
        <f>[1]!BasilRadata10[[#This Row],[1B. Organisasjonsnummer:]]</f>
        <v>0</v>
      </c>
      <c r="J480" s="187">
        <f>[1]!BasilRadata10[[#This Row],[1C. Etablert drift(årstall):]]</f>
        <v>0</v>
      </c>
      <c r="K480" s="186">
        <f>[1]!BasilRadata10[[#This Row],[1D. Barnehagetype:]]</f>
        <v>0</v>
      </c>
      <c r="L480" s="187">
        <f>[1]!BasilRadata10[[#This Row],[2A. Barnehagens eier(Private eiere må fylle ut pkt.C):]]</f>
        <v>0</v>
      </c>
      <c r="M480" s="42">
        <f>[1]!BasilRadata10[[#This Row],[8E. Oppgi antall årsverk barnehagen har pensjonsforpliktelser for:]]</f>
        <v>0</v>
      </c>
      <c r="N480" s="11">
        <f>[1]!BasilRadata10[[#This Row],[HEQ
0-2]]</f>
        <v>0</v>
      </c>
      <c r="O480" s="11">
        <f>[1]!BasilRadata10[[#This Row],[HEQ
3-6]]</f>
        <v>0</v>
      </c>
    </row>
    <row r="481" spans="1:15" x14ac:dyDescent="0.25">
      <c r="A481" s="186">
        <f>[1]!BasilRadata10[[#This Row],[År]]</f>
        <v>0</v>
      </c>
      <c r="B481" s="187">
        <f>[1]!BasilRadata10[[#This Row],[1A. Kommunenr:]]</f>
        <v>0</v>
      </c>
      <c r="C481" s="186">
        <f>[1]!BasilRadata10[[#This Row],[1A. Kommune:]]</f>
        <v>0</v>
      </c>
      <c r="D481" s="186">
        <f>[1]!BasilRadata10[[#This Row],[1A. Bydelsnummer:]]</f>
        <v>0</v>
      </c>
      <c r="E481" s="186">
        <f>[1]!BasilRadata10[[#This Row],[1A. Bydelsnavn:]]</f>
        <v>0</v>
      </c>
      <c r="F481" s="186">
        <f>[1]!BasilRadata10[[#This Row],[1A. Fylkesnummer:]]</f>
        <v>0</v>
      </c>
      <c r="G481" s="186">
        <f>[1]!BasilRadata10[[#This Row],[1A. Fylkesnavn:]]</f>
        <v>0</v>
      </c>
      <c r="H481" s="187">
        <f>[1]!BasilRadata10[[#This Row],[1B. Barnehage:]]</f>
        <v>0</v>
      </c>
      <c r="I481" s="187">
        <f>[1]!BasilRadata10[[#This Row],[1B. Organisasjonsnummer:]]</f>
        <v>0</v>
      </c>
      <c r="J481" s="187">
        <f>[1]!BasilRadata10[[#This Row],[1C. Etablert drift(årstall):]]</f>
        <v>0</v>
      </c>
      <c r="K481" s="186">
        <f>[1]!BasilRadata10[[#This Row],[1D. Barnehagetype:]]</f>
        <v>0</v>
      </c>
      <c r="L481" s="187">
        <f>[1]!BasilRadata10[[#This Row],[2A. Barnehagens eier(Private eiere må fylle ut pkt.C):]]</f>
        <v>0</v>
      </c>
      <c r="M481" s="42">
        <f>[1]!BasilRadata10[[#This Row],[8E. Oppgi antall årsverk barnehagen har pensjonsforpliktelser for:]]</f>
        <v>0</v>
      </c>
      <c r="N481" s="11">
        <f>[1]!BasilRadata10[[#This Row],[HEQ
0-2]]</f>
        <v>0</v>
      </c>
      <c r="O481" s="11">
        <f>[1]!BasilRadata10[[#This Row],[HEQ
3-6]]</f>
        <v>0</v>
      </c>
    </row>
    <row r="482" spans="1:15" x14ac:dyDescent="0.25">
      <c r="A482" s="186">
        <f>[1]!BasilRadata10[[#This Row],[År]]</f>
        <v>0</v>
      </c>
      <c r="B482" s="187">
        <f>[1]!BasilRadata10[[#This Row],[1A. Kommunenr:]]</f>
        <v>0</v>
      </c>
      <c r="C482" s="186">
        <f>[1]!BasilRadata10[[#This Row],[1A. Kommune:]]</f>
        <v>0</v>
      </c>
      <c r="D482" s="186">
        <f>[1]!BasilRadata10[[#This Row],[1A. Bydelsnummer:]]</f>
        <v>0</v>
      </c>
      <c r="E482" s="186">
        <f>[1]!BasilRadata10[[#This Row],[1A. Bydelsnavn:]]</f>
        <v>0</v>
      </c>
      <c r="F482" s="186">
        <f>[1]!BasilRadata10[[#This Row],[1A. Fylkesnummer:]]</f>
        <v>0</v>
      </c>
      <c r="G482" s="186">
        <f>[1]!BasilRadata10[[#This Row],[1A. Fylkesnavn:]]</f>
        <v>0</v>
      </c>
      <c r="H482" s="187">
        <f>[1]!BasilRadata10[[#This Row],[1B. Barnehage:]]</f>
        <v>0</v>
      </c>
      <c r="I482" s="187">
        <f>[1]!BasilRadata10[[#This Row],[1B. Organisasjonsnummer:]]</f>
        <v>0</v>
      </c>
      <c r="J482" s="187">
        <f>[1]!BasilRadata10[[#This Row],[1C. Etablert drift(årstall):]]</f>
        <v>0</v>
      </c>
      <c r="K482" s="186">
        <f>[1]!BasilRadata10[[#This Row],[1D. Barnehagetype:]]</f>
        <v>0</v>
      </c>
      <c r="L482" s="187">
        <f>[1]!BasilRadata10[[#This Row],[2A. Barnehagens eier(Private eiere må fylle ut pkt.C):]]</f>
        <v>0</v>
      </c>
      <c r="M482" s="42">
        <f>[1]!BasilRadata10[[#This Row],[8E. Oppgi antall årsverk barnehagen har pensjonsforpliktelser for:]]</f>
        <v>0</v>
      </c>
      <c r="N482" s="11">
        <f>[1]!BasilRadata10[[#This Row],[HEQ
0-2]]</f>
        <v>0</v>
      </c>
      <c r="O482" s="11">
        <f>[1]!BasilRadata10[[#This Row],[HEQ
3-6]]</f>
        <v>0</v>
      </c>
    </row>
    <row r="483" spans="1:15" x14ac:dyDescent="0.25">
      <c r="A483" s="186">
        <f>[1]!BasilRadata10[[#This Row],[År]]</f>
        <v>0</v>
      </c>
      <c r="B483" s="187">
        <f>[1]!BasilRadata10[[#This Row],[1A. Kommunenr:]]</f>
        <v>0</v>
      </c>
      <c r="C483" s="186">
        <f>[1]!BasilRadata10[[#This Row],[1A. Kommune:]]</f>
        <v>0</v>
      </c>
      <c r="D483" s="186">
        <f>[1]!BasilRadata10[[#This Row],[1A. Bydelsnummer:]]</f>
        <v>0</v>
      </c>
      <c r="E483" s="186">
        <f>[1]!BasilRadata10[[#This Row],[1A. Bydelsnavn:]]</f>
        <v>0</v>
      </c>
      <c r="F483" s="186">
        <f>[1]!BasilRadata10[[#This Row],[1A. Fylkesnummer:]]</f>
        <v>0</v>
      </c>
      <c r="G483" s="186">
        <f>[1]!BasilRadata10[[#This Row],[1A. Fylkesnavn:]]</f>
        <v>0</v>
      </c>
      <c r="H483" s="187">
        <f>[1]!BasilRadata10[[#This Row],[1B. Barnehage:]]</f>
        <v>0</v>
      </c>
      <c r="I483" s="187">
        <f>[1]!BasilRadata10[[#This Row],[1B. Organisasjonsnummer:]]</f>
        <v>0</v>
      </c>
      <c r="J483" s="187">
        <f>[1]!BasilRadata10[[#This Row],[1C. Etablert drift(årstall):]]</f>
        <v>0</v>
      </c>
      <c r="K483" s="186">
        <f>[1]!BasilRadata10[[#This Row],[1D. Barnehagetype:]]</f>
        <v>0</v>
      </c>
      <c r="L483" s="187">
        <f>[1]!BasilRadata10[[#This Row],[2A. Barnehagens eier(Private eiere må fylle ut pkt.C):]]</f>
        <v>0</v>
      </c>
      <c r="M483" s="42">
        <f>[1]!BasilRadata10[[#This Row],[8E. Oppgi antall årsverk barnehagen har pensjonsforpliktelser for:]]</f>
        <v>0</v>
      </c>
      <c r="N483" s="11">
        <f>[1]!BasilRadata10[[#This Row],[HEQ
0-2]]</f>
        <v>0</v>
      </c>
      <c r="O483" s="11">
        <f>[1]!BasilRadata10[[#This Row],[HEQ
3-6]]</f>
        <v>0</v>
      </c>
    </row>
    <row r="484" spans="1:15" x14ac:dyDescent="0.25">
      <c r="A484" s="186">
        <f>[1]!BasilRadata10[[#This Row],[År]]</f>
        <v>0</v>
      </c>
      <c r="B484" s="187">
        <f>[1]!BasilRadata10[[#This Row],[1A. Kommunenr:]]</f>
        <v>0</v>
      </c>
      <c r="C484" s="186">
        <f>[1]!BasilRadata10[[#This Row],[1A. Kommune:]]</f>
        <v>0</v>
      </c>
      <c r="D484" s="186">
        <f>[1]!BasilRadata10[[#This Row],[1A. Bydelsnummer:]]</f>
        <v>0</v>
      </c>
      <c r="E484" s="186">
        <f>[1]!BasilRadata10[[#This Row],[1A. Bydelsnavn:]]</f>
        <v>0</v>
      </c>
      <c r="F484" s="186">
        <f>[1]!BasilRadata10[[#This Row],[1A. Fylkesnummer:]]</f>
        <v>0</v>
      </c>
      <c r="G484" s="186">
        <f>[1]!BasilRadata10[[#This Row],[1A. Fylkesnavn:]]</f>
        <v>0</v>
      </c>
      <c r="H484" s="187">
        <f>[1]!BasilRadata10[[#This Row],[1B. Barnehage:]]</f>
        <v>0</v>
      </c>
      <c r="I484" s="187">
        <f>[1]!BasilRadata10[[#This Row],[1B. Organisasjonsnummer:]]</f>
        <v>0</v>
      </c>
      <c r="J484" s="187">
        <f>[1]!BasilRadata10[[#This Row],[1C. Etablert drift(årstall):]]</f>
        <v>0</v>
      </c>
      <c r="K484" s="186">
        <f>[1]!BasilRadata10[[#This Row],[1D. Barnehagetype:]]</f>
        <v>0</v>
      </c>
      <c r="L484" s="187">
        <f>[1]!BasilRadata10[[#This Row],[2A. Barnehagens eier(Private eiere må fylle ut pkt.C):]]</f>
        <v>0</v>
      </c>
      <c r="M484" s="42">
        <f>[1]!BasilRadata10[[#This Row],[8E. Oppgi antall årsverk barnehagen har pensjonsforpliktelser for:]]</f>
        <v>0</v>
      </c>
      <c r="N484" s="11">
        <f>[1]!BasilRadata10[[#This Row],[HEQ
0-2]]</f>
        <v>0</v>
      </c>
      <c r="O484" s="11">
        <f>[1]!BasilRadata10[[#This Row],[HEQ
3-6]]</f>
        <v>0</v>
      </c>
    </row>
    <row r="485" spans="1:15" x14ac:dyDescent="0.25">
      <c r="A485">
        <f>[1]!BasilRadata10[[#This Row],[År]]</f>
        <v>0</v>
      </c>
      <c r="B485">
        <f>[1]!BasilRadata10[[#This Row],[1A. Kommunenr:]]</f>
        <v>0</v>
      </c>
      <c r="C485">
        <f>[1]!BasilRadata10[[#This Row],[1A. Kommune:]]</f>
        <v>0</v>
      </c>
      <c r="D485">
        <f>[1]!BasilRadata10[[#This Row],[1A. Bydelsnummer:]]</f>
        <v>0</v>
      </c>
      <c r="E485">
        <f>[1]!BasilRadata10[[#This Row],[1A. Bydelsnavn:]]</f>
        <v>0</v>
      </c>
      <c r="F485">
        <f>[1]!BasilRadata10[[#This Row],[1A. Fylkesnummer:]]</f>
        <v>0</v>
      </c>
      <c r="G485">
        <f>[1]!BasilRadata10[[#This Row],[1A. Fylkesnavn:]]</f>
        <v>0</v>
      </c>
      <c r="H485">
        <f>[1]!BasilRadata10[[#This Row],[1B. Barnehage:]]</f>
        <v>0</v>
      </c>
      <c r="I485">
        <f>[1]!BasilRadata10[[#This Row],[1B. Organisasjonsnummer:]]</f>
        <v>0</v>
      </c>
      <c r="J485">
        <f>[1]!BasilRadata10[[#This Row],[1C. Etablert drift(årstall):]]</f>
        <v>0</v>
      </c>
      <c r="K485">
        <f>[1]!BasilRadata10[[#This Row],[1D. Barnehagetype:]]</f>
        <v>0</v>
      </c>
      <c r="L485">
        <f>[1]!BasilRadata10[[#This Row],[2A. Barnehagens eier(Private eiere må fylle ut pkt.C):]]</f>
        <v>0</v>
      </c>
      <c r="M485">
        <f>[1]!BasilRadata10[[#This Row],[8E. Oppgi antall årsverk barnehagen har pensjonsforpliktelser for:]]</f>
        <v>0</v>
      </c>
      <c r="N485" s="11">
        <f>[1]!BasilRadata10[[#This Row],[HEQ
0-2]]</f>
        <v>0</v>
      </c>
      <c r="O485" s="11">
        <f>[1]!BasilRadata10[[#This Row],[HEQ
3-6]]</f>
        <v>0</v>
      </c>
    </row>
    <row r="486" spans="1:15" x14ac:dyDescent="0.25">
      <c r="A486">
        <f>[1]!BasilRadata10[[#This Row],[År]]</f>
        <v>0</v>
      </c>
      <c r="B486">
        <f>[1]!BasilRadata10[[#This Row],[1A. Kommunenr:]]</f>
        <v>0</v>
      </c>
      <c r="C486">
        <f>[1]!BasilRadata10[[#This Row],[1A. Kommune:]]</f>
        <v>0</v>
      </c>
      <c r="D486">
        <f>[1]!BasilRadata10[[#This Row],[1A. Bydelsnummer:]]</f>
        <v>0</v>
      </c>
      <c r="E486">
        <f>[1]!BasilRadata10[[#This Row],[1A. Bydelsnavn:]]</f>
        <v>0</v>
      </c>
      <c r="F486">
        <f>[1]!BasilRadata10[[#This Row],[1A. Fylkesnummer:]]</f>
        <v>0</v>
      </c>
      <c r="G486">
        <f>[1]!BasilRadata10[[#This Row],[1A. Fylkesnavn:]]</f>
        <v>0</v>
      </c>
      <c r="H486">
        <f>[1]!BasilRadata10[[#This Row],[1B. Barnehage:]]</f>
        <v>0</v>
      </c>
      <c r="I486">
        <f>[1]!BasilRadata10[[#This Row],[1B. Organisasjonsnummer:]]</f>
        <v>0</v>
      </c>
      <c r="J486">
        <f>[1]!BasilRadata10[[#This Row],[1C. Etablert drift(årstall):]]</f>
        <v>0</v>
      </c>
      <c r="K486">
        <f>[1]!BasilRadata10[[#This Row],[1D. Barnehagetype:]]</f>
        <v>0</v>
      </c>
      <c r="L486">
        <f>[1]!BasilRadata10[[#This Row],[2A. Barnehagens eier(Private eiere må fylle ut pkt.C):]]</f>
        <v>0</v>
      </c>
      <c r="M486">
        <f>[1]!BasilRadata10[[#This Row],[8E. Oppgi antall årsverk barnehagen har pensjonsforpliktelser for:]]</f>
        <v>0</v>
      </c>
      <c r="N486" s="11">
        <f>[1]!BasilRadata10[[#This Row],[HEQ
0-2]]</f>
        <v>0</v>
      </c>
      <c r="O486" s="11">
        <f>[1]!BasilRadata10[[#This Row],[HEQ
3-6]]</f>
        <v>0</v>
      </c>
    </row>
    <row r="487" spans="1:15" x14ac:dyDescent="0.25">
      <c r="A487">
        <f>[1]!BasilRadata10[[#This Row],[År]]</f>
        <v>0</v>
      </c>
      <c r="B487">
        <f>[1]!BasilRadata10[[#This Row],[1A. Kommunenr:]]</f>
        <v>0</v>
      </c>
      <c r="C487">
        <f>[1]!BasilRadata10[[#This Row],[1A. Kommune:]]</f>
        <v>0</v>
      </c>
      <c r="D487">
        <f>[1]!BasilRadata10[[#This Row],[1A. Bydelsnummer:]]</f>
        <v>0</v>
      </c>
      <c r="E487">
        <f>[1]!BasilRadata10[[#This Row],[1A. Bydelsnavn:]]</f>
        <v>0</v>
      </c>
      <c r="F487">
        <f>[1]!BasilRadata10[[#This Row],[1A. Fylkesnummer:]]</f>
        <v>0</v>
      </c>
      <c r="G487">
        <f>[1]!BasilRadata10[[#This Row],[1A. Fylkesnavn:]]</f>
        <v>0</v>
      </c>
      <c r="H487">
        <f>[1]!BasilRadata10[[#This Row],[1B. Barnehage:]]</f>
        <v>0</v>
      </c>
      <c r="I487">
        <f>[1]!BasilRadata10[[#This Row],[1B. Organisasjonsnummer:]]</f>
        <v>0</v>
      </c>
      <c r="J487">
        <f>[1]!BasilRadata10[[#This Row],[1C. Etablert drift(årstall):]]</f>
        <v>0</v>
      </c>
      <c r="K487">
        <f>[1]!BasilRadata10[[#This Row],[1D. Barnehagetype:]]</f>
        <v>0</v>
      </c>
      <c r="L487">
        <f>[1]!BasilRadata10[[#This Row],[2A. Barnehagens eier(Private eiere må fylle ut pkt.C):]]</f>
        <v>0</v>
      </c>
      <c r="M487">
        <f>[1]!BasilRadata10[[#This Row],[8E. Oppgi antall årsverk barnehagen har pensjonsforpliktelser for:]]</f>
        <v>0</v>
      </c>
      <c r="N487" s="11">
        <f>[1]!BasilRadata10[[#This Row],[HEQ
0-2]]</f>
        <v>0</v>
      </c>
      <c r="O487" s="11">
        <f>[1]!BasilRadata10[[#This Row],[HEQ
3-6]]</f>
        <v>0</v>
      </c>
    </row>
    <row r="488" spans="1:15" x14ac:dyDescent="0.25">
      <c r="A488">
        <f>[1]!BasilRadata10[[#This Row],[År]]</f>
        <v>0</v>
      </c>
      <c r="B488">
        <f>[1]!BasilRadata10[[#This Row],[1A. Kommunenr:]]</f>
        <v>0</v>
      </c>
      <c r="C488">
        <f>[1]!BasilRadata10[[#This Row],[1A. Kommune:]]</f>
        <v>0</v>
      </c>
      <c r="D488">
        <f>[1]!BasilRadata10[[#This Row],[1A. Bydelsnummer:]]</f>
        <v>0</v>
      </c>
      <c r="E488">
        <f>[1]!BasilRadata10[[#This Row],[1A. Bydelsnavn:]]</f>
        <v>0</v>
      </c>
      <c r="F488">
        <f>[1]!BasilRadata10[[#This Row],[1A. Fylkesnummer:]]</f>
        <v>0</v>
      </c>
      <c r="G488">
        <f>[1]!BasilRadata10[[#This Row],[1A. Fylkesnavn:]]</f>
        <v>0</v>
      </c>
      <c r="H488">
        <f>[1]!BasilRadata10[[#This Row],[1B. Barnehage:]]</f>
        <v>0</v>
      </c>
      <c r="I488">
        <f>[1]!BasilRadata10[[#This Row],[1B. Organisasjonsnummer:]]</f>
        <v>0</v>
      </c>
      <c r="J488">
        <f>[1]!BasilRadata10[[#This Row],[1C. Etablert drift(årstall):]]</f>
        <v>0</v>
      </c>
      <c r="K488">
        <f>[1]!BasilRadata10[[#This Row],[1D. Barnehagetype:]]</f>
        <v>0</v>
      </c>
      <c r="L488">
        <f>[1]!BasilRadata10[[#This Row],[2A. Barnehagens eier(Private eiere må fylle ut pkt.C):]]</f>
        <v>0</v>
      </c>
      <c r="M488">
        <f>[1]!BasilRadata10[[#This Row],[8E. Oppgi antall årsverk barnehagen har pensjonsforpliktelser for:]]</f>
        <v>0</v>
      </c>
      <c r="N488" s="11">
        <f>[1]!BasilRadata10[[#This Row],[HEQ
0-2]]</f>
        <v>0</v>
      </c>
      <c r="O488" s="11">
        <f>[1]!BasilRadata10[[#This Row],[HEQ
3-6]]</f>
        <v>0</v>
      </c>
    </row>
    <row r="489" spans="1:15" x14ac:dyDescent="0.25">
      <c r="A489">
        <f>[1]!BasilRadata10[[#This Row],[År]]</f>
        <v>0</v>
      </c>
      <c r="B489">
        <f>[1]!BasilRadata10[[#This Row],[1A. Kommunenr:]]</f>
        <v>0</v>
      </c>
      <c r="C489">
        <f>[1]!BasilRadata10[[#This Row],[1A. Kommune:]]</f>
        <v>0</v>
      </c>
      <c r="D489">
        <f>[1]!BasilRadata10[[#This Row],[1A. Bydelsnummer:]]</f>
        <v>0</v>
      </c>
      <c r="E489">
        <f>[1]!BasilRadata10[[#This Row],[1A. Bydelsnavn:]]</f>
        <v>0</v>
      </c>
      <c r="F489">
        <f>[1]!BasilRadata10[[#This Row],[1A. Fylkesnummer:]]</f>
        <v>0</v>
      </c>
      <c r="G489">
        <f>[1]!BasilRadata10[[#This Row],[1A. Fylkesnavn:]]</f>
        <v>0</v>
      </c>
      <c r="H489">
        <f>[1]!BasilRadata10[[#This Row],[1B. Barnehage:]]</f>
        <v>0</v>
      </c>
      <c r="I489">
        <f>[1]!BasilRadata10[[#This Row],[1B. Organisasjonsnummer:]]</f>
        <v>0</v>
      </c>
      <c r="J489">
        <f>[1]!BasilRadata10[[#This Row],[1C. Etablert drift(årstall):]]</f>
        <v>0</v>
      </c>
      <c r="K489">
        <f>[1]!BasilRadata10[[#This Row],[1D. Barnehagetype:]]</f>
        <v>0</v>
      </c>
      <c r="L489">
        <f>[1]!BasilRadata10[[#This Row],[2A. Barnehagens eier(Private eiere må fylle ut pkt.C):]]</f>
        <v>0</v>
      </c>
      <c r="M489">
        <f>[1]!BasilRadata10[[#This Row],[8E. Oppgi antall årsverk barnehagen har pensjonsforpliktelser for:]]</f>
        <v>0</v>
      </c>
      <c r="N489" s="11">
        <f>[1]!BasilRadata10[[#This Row],[HEQ
0-2]]</f>
        <v>0</v>
      </c>
      <c r="O489" s="11">
        <f>[1]!BasilRadata10[[#This Row],[HEQ
3-6]]</f>
        <v>0</v>
      </c>
    </row>
    <row r="490" spans="1:15" x14ac:dyDescent="0.25">
      <c r="A490">
        <f>[1]!BasilRadata10[[#This Row],[År]]</f>
        <v>0</v>
      </c>
      <c r="B490">
        <f>[1]!BasilRadata10[[#This Row],[1A. Kommunenr:]]</f>
        <v>0</v>
      </c>
      <c r="C490">
        <f>[1]!BasilRadata10[[#This Row],[1A. Kommune:]]</f>
        <v>0</v>
      </c>
      <c r="D490">
        <f>[1]!BasilRadata10[[#This Row],[1A. Bydelsnummer:]]</f>
        <v>0</v>
      </c>
      <c r="E490">
        <f>[1]!BasilRadata10[[#This Row],[1A. Bydelsnavn:]]</f>
        <v>0</v>
      </c>
      <c r="F490">
        <f>[1]!BasilRadata10[[#This Row],[1A. Fylkesnummer:]]</f>
        <v>0</v>
      </c>
      <c r="G490">
        <f>[1]!BasilRadata10[[#This Row],[1A. Fylkesnavn:]]</f>
        <v>0</v>
      </c>
      <c r="H490">
        <f>[1]!BasilRadata10[[#This Row],[1B. Barnehage:]]</f>
        <v>0</v>
      </c>
      <c r="I490">
        <f>[1]!BasilRadata10[[#This Row],[1B. Organisasjonsnummer:]]</f>
        <v>0</v>
      </c>
      <c r="J490">
        <f>[1]!BasilRadata10[[#This Row],[1C. Etablert drift(årstall):]]</f>
        <v>0</v>
      </c>
      <c r="K490">
        <f>[1]!BasilRadata10[[#This Row],[1D. Barnehagetype:]]</f>
        <v>0</v>
      </c>
      <c r="L490">
        <f>[1]!BasilRadata10[[#This Row],[2A. Barnehagens eier(Private eiere må fylle ut pkt.C):]]</f>
        <v>0</v>
      </c>
      <c r="M490">
        <f>[1]!BasilRadata10[[#This Row],[8E. Oppgi antall årsverk barnehagen har pensjonsforpliktelser for:]]</f>
        <v>0</v>
      </c>
      <c r="N490" s="11">
        <f>[1]!BasilRadata10[[#This Row],[HEQ
0-2]]</f>
        <v>0</v>
      </c>
      <c r="O490" s="11">
        <f>[1]!BasilRadata10[[#This Row],[HEQ
3-6]]</f>
        <v>0</v>
      </c>
    </row>
    <row r="491" spans="1:15" x14ac:dyDescent="0.25">
      <c r="A491">
        <f>[1]!BasilRadata10[[#This Row],[År]]</f>
        <v>0</v>
      </c>
      <c r="B491">
        <f>[1]!BasilRadata10[[#This Row],[1A. Kommunenr:]]</f>
        <v>0</v>
      </c>
      <c r="C491">
        <f>[1]!BasilRadata10[[#This Row],[1A. Kommune:]]</f>
        <v>0</v>
      </c>
      <c r="D491">
        <f>[1]!BasilRadata10[[#This Row],[1A. Bydelsnummer:]]</f>
        <v>0</v>
      </c>
      <c r="E491">
        <f>[1]!BasilRadata10[[#This Row],[1A. Bydelsnavn:]]</f>
        <v>0</v>
      </c>
      <c r="F491">
        <f>[1]!BasilRadata10[[#This Row],[1A. Fylkesnummer:]]</f>
        <v>0</v>
      </c>
      <c r="G491">
        <f>[1]!BasilRadata10[[#This Row],[1A. Fylkesnavn:]]</f>
        <v>0</v>
      </c>
      <c r="H491">
        <f>[1]!BasilRadata10[[#This Row],[1B. Barnehage:]]</f>
        <v>0</v>
      </c>
      <c r="I491">
        <f>[1]!BasilRadata10[[#This Row],[1B. Organisasjonsnummer:]]</f>
        <v>0</v>
      </c>
      <c r="J491">
        <f>[1]!BasilRadata10[[#This Row],[1C. Etablert drift(årstall):]]</f>
        <v>0</v>
      </c>
      <c r="K491">
        <f>[1]!BasilRadata10[[#This Row],[1D. Barnehagetype:]]</f>
        <v>0</v>
      </c>
      <c r="L491">
        <f>[1]!BasilRadata10[[#This Row],[2A. Barnehagens eier(Private eiere må fylle ut pkt.C):]]</f>
        <v>0</v>
      </c>
      <c r="M491">
        <f>[1]!BasilRadata10[[#This Row],[8E. Oppgi antall årsverk barnehagen har pensjonsforpliktelser for:]]</f>
        <v>0</v>
      </c>
      <c r="N491" s="11">
        <f>[1]!BasilRadata10[[#This Row],[HEQ
0-2]]</f>
        <v>0</v>
      </c>
      <c r="O491" s="11">
        <f>[1]!BasilRadata10[[#This Row],[HEQ
3-6]]</f>
        <v>0</v>
      </c>
    </row>
    <row r="492" spans="1:15" x14ac:dyDescent="0.25">
      <c r="A492" t="e">
        <f>[1]!BasilRadata10[[#This Row],[År]]</f>
        <v>#VALUE!</v>
      </c>
      <c r="B492" t="e">
        <f>[1]!BasilRadata10[[#This Row],[1A. Kommunenr:]]</f>
        <v>#VALUE!</v>
      </c>
      <c r="C492" t="e">
        <f>[1]!BasilRadata10[[#This Row],[1A. Kommune:]]</f>
        <v>#VALUE!</v>
      </c>
      <c r="D492" t="e">
        <f>[1]!BasilRadata10[[#This Row],[1A. Bydelsnummer:]]</f>
        <v>#VALUE!</v>
      </c>
      <c r="E492" t="e">
        <f>[1]!BasilRadata10[[#This Row],[1A. Bydelsnavn:]]</f>
        <v>#VALUE!</v>
      </c>
      <c r="F492" t="e">
        <f>[1]!BasilRadata10[[#This Row],[1A. Fylkesnummer:]]</f>
        <v>#VALUE!</v>
      </c>
      <c r="G492" t="e">
        <f>[1]!BasilRadata10[[#This Row],[1A. Fylkesnavn:]]</f>
        <v>#VALUE!</v>
      </c>
      <c r="H492" t="e">
        <f>[1]!BasilRadata10[[#This Row],[1B. Barnehage:]]</f>
        <v>#VALUE!</v>
      </c>
      <c r="I492" t="e">
        <f>[1]!BasilRadata10[[#This Row],[1B. Organisasjonsnummer:]]</f>
        <v>#VALUE!</v>
      </c>
      <c r="J492" t="e">
        <f>[1]!BasilRadata10[[#This Row],[1C. Etablert drift(årstall):]]</f>
        <v>#VALUE!</v>
      </c>
      <c r="K492" t="e">
        <f>[1]!BasilRadata10[[#This Row],[1D. Barnehagetype:]]</f>
        <v>#VALUE!</v>
      </c>
      <c r="L492" t="e">
        <f>[1]!BasilRadata10[[#This Row],[2A. Barnehagens eier(Private eiere må fylle ut pkt.C):]]</f>
        <v>#VALUE!</v>
      </c>
      <c r="M492" t="e">
        <f>[1]!BasilRadata10[[#This Row],[8E. Oppgi antall årsverk barnehagen har pensjonsforpliktelser for:]]</f>
        <v>#VALUE!</v>
      </c>
      <c r="N492" s="11" t="e">
        <f>[1]!BasilRadata10[[#This Row],[HEQ
0-2]]</f>
        <v>#VALUE!</v>
      </c>
      <c r="O492" s="11" t="e">
        <f>[1]!BasilRadata10[[#This Row],[HEQ
3-6]]</f>
        <v>#VALUE!</v>
      </c>
    </row>
    <row r="493" spans="1:15" x14ac:dyDescent="0.25">
      <c r="A493" t="e">
        <f>[1]!BasilRadata10[[#This Row],[År]]</f>
        <v>#VALUE!</v>
      </c>
      <c r="B493" t="e">
        <f>[1]!BasilRadata10[[#This Row],[1A. Kommunenr:]]</f>
        <v>#VALUE!</v>
      </c>
      <c r="C493" t="e">
        <f>[1]!BasilRadata10[[#This Row],[1A. Kommune:]]</f>
        <v>#VALUE!</v>
      </c>
      <c r="D493" t="e">
        <f>[1]!BasilRadata10[[#This Row],[1A. Bydelsnummer:]]</f>
        <v>#VALUE!</v>
      </c>
      <c r="E493" t="e">
        <f>[1]!BasilRadata10[[#This Row],[1A. Bydelsnavn:]]</f>
        <v>#VALUE!</v>
      </c>
      <c r="F493" t="e">
        <f>[1]!BasilRadata10[[#This Row],[1A. Fylkesnummer:]]</f>
        <v>#VALUE!</v>
      </c>
      <c r="G493" t="e">
        <f>[1]!BasilRadata10[[#This Row],[1A. Fylkesnavn:]]</f>
        <v>#VALUE!</v>
      </c>
      <c r="H493" t="e">
        <f>[1]!BasilRadata10[[#This Row],[1B. Barnehage:]]</f>
        <v>#VALUE!</v>
      </c>
      <c r="I493" t="e">
        <f>[1]!BasilRadata10[[#This Row],[1B. Organisasjonsnummer:]]</f>
        <v>#VALUE!</v>
      </c>
      <c r="J493" t="e">
        <f>[1]!BasilRadata10[[#This Row],[1C. Etablert drift(årstall):]]</f>
        <v>#VALUE!</v>
      </c>
      <c r="K493" t="e">
        <f>[1]!BasilRadata10[[#This Row],[1D. Barnehagetype:]]</f>
        <v>#VALUE!</v>
      </c>
      <c r="L493" t="e">
        <f>[1]!BasilRadata10[[#This Row],[2A. Barnehagens eier(Private eiere må fylle ut pkt.C):]]</f>
        <v>#VALUE!</v>
      </c>
      <c r="M493" t="e">
        <f>[1]!BasilRadata10[[#This Row],[8E. Oppgi antall årsverk barnehagen har pensjonsforpliktelser for:]]</f>
        <v>#VALUE!</v>
      </c>
      <c r="N493" s="11" t="e">
        <f>[1]!BasilRadata10[[#This Row],[HEQ
0-2]]</f>
        <v>#VALUE!</v>
      </c>
      <c r="O493" s="11" t="e">
        <f>[1]!BasilRadata10[[#This Row],[HEQ
3-6]]</f>
        <v>#VALUE!</v>
      </c>
    </row>
    <row r="494" spans="1:15" x14ac:dyDescent="0.25">
      <c r="A494" t="e">
        <f>[1]!BasilRadata10[[#This Row],[År]]</f>
        <v>#VALUE!</v>
      </c>
      <c r="B494" t="e">
        <f>[1]!BasilRadata10[[#This Row],[1A. Kommunenr:]]</f>
        <v>#VALUE!</v>
      </c>
      <c r="C494" t="e">
        <f>[1]!BasilRadata10[[#This Row],[1A. Kommune:]]</f>
        <v>#VALUE!</v>
      </c>
      <c r="D494" t="e">
        <f>[1]!BasilRadata10[[#This Row],[1A. Bydelsnummer:]]</f>
        <v>#VALUE!</v>
      </c>
      <c r="E494" t="e">
        <f>[1]!BasilRadata10[[#This Row],[1A. Bydelsnavn:]]</f>
        <v>#VALUE!</v>
      </c>
      <c r="F494" t="e">
        <f>[1]!BasilRadata10[[#This Row],[1A. Fylkesnummer:]]</f>
        <v>#VALUE!</v>
      </c>
      <c r="G494" t="e">
        <f>[1]!BasilRadata10[[#This Row],[1A. Fylkesnavn:]]</f>
        <v>#VALUE!</v>
      </c>
      <c r="H494" t="e">
        <f>[1]!BasilRadata10[[#This Row],[1B. Barnehage:]]</f>
        <v>#VALUE!</v>
      </c>
      <c r="I494" t="e">
        <f>[1]!BasilRadata10[[#This Row],[1B. Organisasjonsnummer:]]</f>
        <v>#VALUE!</v>
      </c>
      <c r="J494" t="e">
        <f>[1]!BasilRadata10[[#This Row],[1C. Etablert drift(årstall):]]</f>
        <v>#VALUE!</v>
      </c>
      <c r="K494" t="e">
        <f>[1]!BasilRadata10[[#This Row],[1D. Barnehagetype:]]</f>
        <v>#VALUE!</v>
      </c>
      <c r="L494" t="e">
        <f>[1]!BasilRadata10[[#This Row],[2A. Barnehagens eier(Private eiere må fylle ut pkt.C):]]</f>
        <v>#VALUE!</v>
      </c>
      <c r="M494" t="e">
        <f>[1]!BasilRadata10[[#This Row],[8E. Oppgi antall årsverk barnehagen har pensjonsforpliktelser for:]]</f>
        <v>#VALUE!</v>
      </c>
      <c r="N494" s="11" t="e">
        <f>[1]!BasilRadata10[[#This Row],[HEQ
0-2]]</f>
        <v>#VALUE!</v>
      </c>
      <c r="O494" s="11" t="e">
        <f>[1]!BasilRadata10[[#This Row],[HEQ
3-6]]</f>
        <v>#VALUE!</v>
      </c>
    </row>
    <row r="495" spans="1:15" x14ac:dyDescent="0.25">
      <c r="A495" t="e">
        <f>[1]!BasilRadata10[[#This Row],[År]]</f>
        <v>#VALUE!</v>
      </c>
      <c r="B495" t="e">
        <f>[1]!BasilRadata10[[#This Row],[1A. Kommunenr:]]</f>
        <v>#VALUE!</v>
      </c>
      <c r="C495" t="e">
        <f>[1]!BasilRadata10[[#This Row],[1A. Kommune:]]</f>
        <v>#VALUE!</v>
      </c>
      <c r="D495" t="e">
        <f>[1]!BasilRadata10[[#This Row],[1A. Bydelsnummer:]]</f>
        <v>#VALUE!</v>
      </c>
      <c r="E495" t="e">
        <f>[1]!BasilRadata10[[#This Row],[1A. Bydelsnavn:]]</f>
        <v>#VALUE!</v>
      </c>
      <c r="F495" t="e">
        <f>[1]!BasilRadata10[[#This Row],[1A. Fylkesnummer:]]</f>
        <v>#VALUE!</v>
      </c>
      <c r="G495" t="e">
        <f>[1]!BasilRadata10[[#This Row],[1A. Fylkesnavn:]]</f>
        <v>#VALUE!</v>
      </c>
      <c r="H495" t="e">
        <f>[1]!BasilRadata10[[#This Row],[1B. Barnehage:]]</f>
        <v>#VALUE!</v>
      </c>
      <c r="I495" t="e">
        <f>[1]!BasilRadata10[[#This Row],[1B. Organisasjonsnummer:]]</f>
        <v>#VALUE!</v>
      </c>
      <c r="J495" t="e">
        <f>[1]!BasilRadata10[[#This Row],[1C. Etablert drift(årstall):]]</f>
        <v>#VALUE!</v>
      </c>
      <c r="K495" t="e">
        <f>[1]!BasilRadata10[[#This Row],[1D. Barnehagetype:]]</f>
        <v>#VALUE!</v>
      </c>
      <c r="L495" t="e">
        <f>[1]!BasilRadata10[[#This Row],[2A. Barnehagens eier(Private eiere må fylle ut pkt.C):]]</f>
        <v>#VALUE!</v>
      </c>
      <c r="M495" t="e">
        <f>[1]!BasilRadata10[[#This Row],[8E. Oppgi antall årsverk barnehagen har pensjonsforpliktelser for:]]</f>
        <v>#VALUE!</v>
      </c>
      <c r="N495" s="11" t="e">
        <f>[1]!BasilRadata10[[#This Row],[HEQ
0-2]]</f>
        <v>#VALUE!</v>
      </c>
      <c r="O495" s="11" t="e">
        <f>[1]!BasilRadata10[[#This Row],[HEQ
3-6]]</f>
        <v>#VALUE!</v>
      </c>
    </row>
    <row r="496" spans="1:15" x14ac:dyDescent="0.25">
      <c r="A496" t="e">
        <f>[1]!BasilRadata10[[#This Row],[År]]</f>
        <v>#VALUE!</v>
      </c>
      <c r="B496" t="e">
        <f>[1]!BasilRadata10[[#This Row],[1A. Kommunenr:]]</f>
        <v>#VALUE!</v>
      </c>
      <c r="C496" t="e">
        <f>[1]!BasilRadata10[[#This Row],[1A. Kommune:]]</f>
        <v>#VALUE!</v>
      </c>
      <c r="D496" t="e">
        <f>[1]!BasilRadata10[[#This Row],[1A. Bydelsnummer:]]</f>
        <v>#VALUE!</v>
      </c>
      <c r="E496" t="e">
        <f>[1]!BasilRadata10[[#This Row],[1A. Bydelsnavn:]]</f>
        <v>#VALUE!</v>
      </c>
      <c r="F496" t="e">
        <f>[1]!BasilRadata10[[#This Row],[1A. Fylkesnummer:]]</f>
        <v>#VALUE!</v>
      </c>
      <c r="G496" t="e">
        <f>[1]!BasilRadata10[[#This Row],[1A. Fylkesnavn:]]</f>
        <v>#VALUE!</v>
      </c>
      <c r="H496" t="e">
        <f>[1]!BasilRadata10[[#This Row],[1B. Barnehage:]]</f>
        <v>#VALUE!</v>
      </c>
      <c r="I496" t="e">
        <f>[1]!BasilRadata10[[#This Row],[1B. Organisasjonsnummer:]]</f>
        <v>#VALUE!</v>
      </c>
      <c r="J496" t="e">
        <f>[1]!BasilRadata10[[#This Row],[1C. Etablert drift(årstall):]]</f>
        <v>#VALUE!</v>
      </c>
      <c r="K496" t="e">
        <f>[1]!BasilRadata10[[#This Row],[1D. Barnehagetype:]]</f>
        <v>#VALUE!</v>
      </c>
      <c r="L496" t="e">
        <f>[1]!BasilRadata10[[#This Row],[2A. Barnehagens eier(Private eiere må fylle ut pkt.C):]]</f>
        <v>#VALUE!</v>
      </c>
      <c r="M496" t="e">
        <f>[1]!BasilRadata10[[#This Row],[8E. Oppgi antall årsverk barnehagen har pensjonsforpliktelser for:]]</f>
        <v>#VALUE!</v>
      </c>
      <c r="N496" s="11" t="e">
        <f>[1]!BasilRadata10[[#This Row],[HEQ
0-2]]</f>
        <v>#VALUE!</v>
      </c>
      <c r="O496" s="11" t="e">
        <f>[1]!BasilRadata10[[#This Row],[HEQ
3-6]]</f>
        <v>#VALUE!</v>
      </c>
    </row>
    <row r="497" spans="1:15" x14ac:dyDescent="0.25">
      <c r="A497" t="e">
        <f>[1]!BasilRadata10[[#This Row],[År]]</f>
        <v>#VALUE!</v>
      </c>
      <c r="B497" t="e">
        <f>[1]!BasilRadata10[[#This Row],[1A. Kommunenr:]]</f>
        <v>#VALUE!</v>
      </c>
      <c r="C497" t="e">
        <f>[1]!BasilRadata10[[#This Row],[1A. Kommune:]]</f>
        <v>#VALUE!</v>
      </c>
      <c r="D497" t="e">
        <f>[1]!BasilRadata10[[#This Row],[1A. Bydelsnummer:]]</f>
        <v>#VALUE!</v>
      </c>
      <c r="E497" t="e">
        <f>[1]!BasilRadata10[[#This Row],[1A. Bydelsnavn:]]</f>
        <v>#VALUE!</v>
      </c>
      <c r="F497" t="e">
        <f>[1]!BasilRadata10[[#This Row],[1A. Fylkesnummer:]]</f>
        <v>#VALUE!</v>
      </c>
      <c r="G497" t="e">
        <f>[1]!BasilRadata10[[#This Row],[1A. Fylkesnavn:]]</f>
        <v>#VALUE!</v>
      </c>
      <c r="H497" t="e">
        <f>[1]!BasilRadata10[[#This Row],[1B. Barnehage:]]</f>
        <v>#VALUE!</v>
      </c>
      <c r="I497" t="e">
        <f>[1]!BasilRadata10[[#This Row],[1B. Organisasjonsnummer:]]</f>
        <v>#VALUE!</v>
      </c>
      <c r="J497" t="e">
        <f>[1]!BasilRadata10[[#This Row],[1C. Etablert drift(årstall):]]</f>
        <v>#VALUE!</v>
      </c>
      <c r="K497" t="e">
        <f>[1]!BasilRadata10[[#This Row],[1D. Barnehagetype:]]</f>
        <v>#VALUE!</v>
      </c>
      <c r="L497" t="e">
        <f>[1]!BasilRadata10[[#This Row],[2A. Barnehagens eier(Private eiere må fylle ut pkt.C):]]</f>
        <v>#VALUE!</v>
      </c>
      <c r="M497" t="e">
        <f>[1]!BasilRadata10[[#This Row],[8E. Oppgi antall årsverk barnehagen har pensjonsforpliktelser for:]]</f>
        <v>#VALUE!</v>
      </c>
      <c r="N497" s="11" t="e">
        <f>[1]!BasilRadata10[[#This Row],[HEQ
0-2]]</f>
        <v>#VALUE!</v>
      </c>
      <c r="O497" s="11" t="e">
        <f>[1]!BasilRadata10[[#This Row],[HEQ
3-6]]</f>
        <v>#VALUE!</v>
      </c>
    </row>
    <row r="498" spans="1:15" x14ac:dyDescent="0.25">
      <c r="A498" t="e">
        <f>[1]!BasilRadata10[[#This Row],[År]]</f>
        <v>#VALUE!</v>
      </c>
      <c r="B498" t="e">
        <f>[1]!BasilRadata10[[#This Row],[1A. Kommunenr:]]</f>
        <v>#VALUE!</v>
      </c>
      <c r="C498" t="e">
        <f>[1]!BasilRadata10[[#This Row],[1A. Kommune:]]</f>
        <v>#VALUE!</v>
      </c>
      <c r="D498" t="e">
        <f>[1]!BasilRadata10[[#This Row],[1A. Bydelsnummer:]]</f>
        <v>#VALUE!</v>
      </c>
      <c r="E498" t="e">
        <f>[1]!BasilRadata10[[#This Row],[1A. Bydelsnavn:]]</f>
        <v>#VALUE!</v>
      </c>
      <c r="F498" t="e">
        <f>[1]!BasilRadata10[[#This Row],[1A. Fylkesnummer:]]</f>
        <v>#VALUE!</v>
      </c>
      <c r="G498" t="e">
        <f>[1]!BasilRadata10[[#This Row],[1A. Fylkesnavn:]]</f>
        <v>#VALUE!</v>
      </c>
      <c r="H498" t="e">
        <f>[1]!BasilRadata10[[#This Row],[1B. Barnehage:]]</f>
        <v>#VALUE!</v>
      </c>
      <c r="I498" t="e">
        <f>[1]!BasilRadata10[[#This Row],[1B. Organisasjonsnummer:]]</f>
        <v>#VALUE!</v>
      </c>
      <c r="J498" t="e">
        <f>[1]!BasilRadata10[[#This Row],[1C. Etablert drift(årstall):]]</f>
        <v>#VALUE!</v>
      </c>
      <c r="K498" t="e">
        <f>[1]!BasilRadata10[[#This Row],[1D. Barnehagetype:]]</f>
        <v>#VALUE!</v>
      </c>
      <c r="L498" t="e">
        <f>[1]!BasilRadata10[[#This Row],[2A. Barnehagens eier(Private eiere må fylle ut pkt.C):]]</f>
        <v>#VALUE!</v>
      </c>
      <c r="M498" t="e">
        <f>[1]!BasilRadata10[[#This Row],[8E. Oppgi antall årsverk barnehagen har pensjonsforpliktelser for:]]</f>
        <v>#VALUE!</v>
      </c>
      <c r="N498" s="11" t="e">
        <f>[1]!BasilRadata10[[#This Row],[HEQ
0-2]]</f>
        <v>#VALUE!</v>
      </c>
      <c r="O498" s="11" t="e">
        <f>[1]!BasilRadata10[[#This Row],[HEQ
3-6]]</f>
        <v>#VALUE!</v>
      </c>
    </row>
    <row r="499" spans="1:15" x14ac:dyDescent="0.25">
      <c r="A499" t="e">
        <f>[1]!BasilRadata10[[#This Row],[År]]</f>
        <v>#VALUE!</v>
      </c>
      <c r="B499" t="e">
        <f>[1]!BasilRadata10[[#This Row],[1A. Kommunenr:]]</f>
        <v>#VALUE!</v>
      </c>
      <c r="C499" t="e">
        <f>[1]!BasilRadata10[[#This Row],[1A. Kommune:]]</f>
        <v>#VALUE!</v>
      </c>
      <c r="D499" t="e">
        <f>[1]!BasilRadata10[[#This Row],[1A. Bydelsnummer:]]</f>
        <v>#VALUE!</v>
      </c>
      <c r="E499" t="e">
        <f>[1]!BasilRadata10[[#This Row],[1A. Bydelsnavn:]]</f>
        <v>#VALUE!</v>
      </c>
      <c r="F499" t="e">
        <f>[1]!BasilRadata10[[#This Row],[1A. Fylkesnummer:]]</f>
        <v>#VALUE!</v>
      </c>
      <c r="G499" t="e">
        <f>[1]!BasilRadata10[[#This Row],[1A. Fylkesnavn:]]</f>
        <v>#VALUE!</v>
      </c>
      <c r="H499" t="e">
        <f>[1]!BasilRadata10[[#This Row],[1B. Barnehage:]]</f>
        <v>#VALUE!</v>
      </c>
      <c r="I499" t="e">
        <f>[1]!BasilRadata10[[#This Row],[1B. Organisasjonsnummer:]]</f>
        <v>#VALUE!</v>
      </c>
      <c r="J499" t="e">
        <f>[1]!BasilRadata10[[#This Row],[1C. Etablert drift(årstall):]]</f>
        <v>#VALUE!</v>
      </c>
      <c r="K499" t="e">
        <f>[1]!BasilRadata10[[#This Row],[1D. Barnehagetype:]]</f>
        <v>#VALUE!</v>
      </c>
      <c r="L499" t="e">
        <f>[1]!BasilRadata10[[#This Row],[2A. Barnehagens eier(Private eiere må fylle ut pkt.C):]]</f>
        <v>#VALUE!</v>
      </c>
      <c r="M499" t="e">
        <f>[1]!BasilRadata10[[#This Row],[8E. Oppgi antall årsverk barnehagen har pensjonsforpliktelser for:]]</f>
        <v>#VALUE!</v>
      </c>
      <c r="N499" s="11" t="e">
        <f>[1]!BasilRadata10[[#This Row],[HEQ
0-2]]</f>
        <v>#VALUE!</v>
      </c>
      <c r="O499" s="11" t="e">
        <f>[1]!BasilRadata10[[#This Row],[HEQ
3-6]]</f>
        <v>#VALUE!</v>
      </c>
    </row>
    <row r="500" spans="1:15" x14ac:dyDescent="0.25">
      <c r="A500" t="e">
        <f>[1]!BasilRadata10[[#This Row],[År]]</f>
        <v>#VALUE!</v>
      </c>
      <c r="B500" t="e">
        <f>[1]!BasilRadata10[[#This Row],[1A. Kommunenr:]]</f>
        <v>#VALUE!</v>
      </c>
      <c r="C500" t="e">
        <f>[1]!BasilRadata10[[#This Row],[1A. Kommune:]]</f>
        <v>#VALUE!</v>
      </c>
      <c r="D500" t="e">
        <f>[1]!BasilRadata10[[#This Row],[1A. Bydelsnummer:]]</f>
        <v>#VALUE!</v>
      </c>
      <c r="E500" t="e">
        <f>[1]!BasilRadata10[[#This Row],[1A. Bydelsnavn:]]</f>
        <v>#VALUE!</v>
      </c>
      <c r="F500" t="e">
        <f>[1]!BasilRadata10[[#This Row],[1A. Fylkesnummer:]]</f>
        <v>#VALUE!</v>
      </c>
      <c r="G500" t="e">
        <f>[1]!BasilRadata10[[#This Row],[1A. Fylkesnavn:]]</f>
        <v>#VALUE!</v>
      </c>
      <c r="H500" t="e">
        <f>[1]!BasilRadata10[[#This Row],[1B. Barnehage:]]</f>
        <v>#VALUE!</v>
      </c>
      <c r="I500" t="e">
        <f>[1]!BasilRadata10[[#This Row],[1B. Organisasjonsnummer:]]</f>
        <v>#VALUE!</v>
      </c>
      <c r="J500" t="e">
        <f>[1]!BasilRadata10[[#This Row],[1C. Etablert drift(årstall):]]</f>
        <v>#VALUE!</v>
      </c>
      <c r="K500" t="e">
        <f>[1]!BasilRadata10[[#This Row],[1D. Barnehagetype:]]</f>
        <v>#VALUE!</v>
      </c>
      <c r="L500" t="e">
        <f>[1]!BasilRadata10[[#This Row],[2A. Barnehagens eier(Private eiere må fylle ut pkt.C):]]</f>
        <v>#VALUE!</v>
      </c>
      <c r="M500" t="e">
        <f>[1]!BasilRadata10[[#This Row],[8E. Oppgi antall årsverk barnehagen har pensjonsforpliktelser for:]]</f>
        <v>#VALUE!</v>
      </c>
      <c r="N500" s="11" t="e">
        <f>[1]!BasilRadata10[[#This Row],[HEQ
0-2]]</f>
        <v>#VALUE!</v>
      </c>
      <c r="O500" s="11" t="e">
        <f>[1]!BasilRadata10[[#This Row],[HEQ
3-6]]</f>
        <v>#VALUE!</v>
      </c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2"/>
  <sheetViews>
    <sheetView workbookViewId="0"/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1" t="s">
        <v>74</v>
      </c>
      <c r="B1" s="51"/>
      <c r="C1" s="51"/>
      <c r="D1" s="51"/>
      <c r="E1" s="51"/>
      <c r="F1" s="51"/>
      <c r="G1" s="51"/>
      <c r="H1" s="51"/>
      <c r="I1" s="51"/>
    </row>
    <row r="2" spans="1:9" x14ac:dyDescent="0.25">
      <c r="A2" s="50" t="s">
        <v>59</v>
      </c>
      <c r="B2" s="50" t="s">
        <v>75</v>
      </c>
      <c r="C2" s="50" t="s">
        <v>76</v>
      </c>
      <c r="D2" s="50" t="s">
        <v>77</v>
      </c>
      <c r="E2" s="50" t="s">
        <v>78</v>
      </c>
      <c r="F2" s="50" t="s">
        <v>62</v>
      </c>
      <c r="G2" s="50" t="s">
        <v>63</v>
      </c>
      <c r="H2" s="50" t="s">
        <v>79</v>
      </c>
      <c r="I2" s="74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zoomScale="85" zoomScaleNormal="100" workbookViewId="0">
      <selection activeCell="K266" sqref="K266"/>
    </sheetView>
  </sheetViews>
  <sheetFormatPr baseColWidth="10" defaultColWidth="8.85546875" defaultRowHeight="15" customHeight="1" x14ac:dyDescent="0.25"/>
  <cols>
    <col min="1" max="2" width="15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6.7109375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56" t="s">
        <v>81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24" ht="59.45" customHeight="1" thickBot="1" x14ac:dyDescent="0.3">
      <c r="A2" s="87" t="s">
        <v>82</v>
      </c>
      <c r="B2" s="87"/>
      <c r="C2" s="87"/>
      <c r="D2" s="87"/>
      <c r="E2" s="87"/>
      <c r="F2" s="87"/>
      <c r="G2" s="87"/>
      <c r="H2" s="87"/>
      <c r="I2" s="87" t="s">
        <v>83</v>
      </c>
      <c r="J2" s="87" t="s">
        <v>83</v>
      </c>
      <c r="K2" s="87"/>
      <c r="L2" s="87" t="s">
        <v>84</v>
      </c>
      <c r="M2" s="87" t="s">
        <v>84</v>
      </c>
      <c r="N2" s="87" t="s">
        <v>85</v>
      </c>
      <c r="O2" s="87"/>
    </row>
    <row r="3" spans="1:24" ht="90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46" t="s">
        <v>95</v>
      </c>
      <c r="K3" s="147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R3" s="174" t="s">
        <v>101</v>
      </c>
      <c r="S3" s="175" t="s">
        <v>102</v>
      </c>
      <c r="U3" s="174" t="s">
        <v>103</v>
      </c>
      <c r="V3" s="176" t="s">
        <v>104</v>
      </c>
      <c r="W3" s="177" t="s">
        <v>105</v>
      </c>
      <c r="X3" s="175" t="s">
        <v>106</v>
      </c>
    </row>
    <row r="4" spans="1:24" ht="15" customHeight="1" x14ac:dyDescent="0.25">
      <c r="A4" t="s">
        <v>107</v>
      </c>
      <c r="B4" t="s">
        <v>108</v>
      </c>
      <c r="C4" t="s">
        <v>109</v>
      </c>
      <c r="D4" t="s">
        <v>110</v>
      </c>
      <c r="E4" t="s">
        <v>111</v>
      </c>
      <c r="F4" t="s">
        <v>112</v>
      </c>
      <c r="G4" t="s">
        <v>113</v>
      </c>
      <c r="H4" t="s">
        <v>114</v>
      </c>
      <c r="I4" s="198">
        <v>99225</v>
      </c>
      <c r="J4" s="188"/>
      <c r="K4" s="199" t="s">
        <v>115</v>
      </c>
      <c r="L4" s="77"/>
      <c r="M4" s="77"/>
      <c r="N4" s="77"/>
      <c r="O4" s="149"/>
      <c r="R4" s="172" t="s">
        <v>116</v>
      </c>
      <c r="S4" s="173">
        <f>IFERROR(SUMIF(K$4:K$20000,R4,I$4:I$20000),0)+IFERROR(SUMIF(K$4:K$20000,R4,J$4:J$20000),0)</f>
        <v>42879849</v>
      </c>
      <c r="U4" s="166" t="str">
        <f>Gruppering201[[#This Row],[Gruppering 201*]]</f>
        <v>1. Lønn</v>
      </c>
      <c r="V4" s="164">
        <f t="shared" ref="V4:V27" si="0">IFERROR(SUMIF(K$4:K$20000,$U4,L$4:L$20000),0)</f>
        <v>0</v>
      </c>
      <c r="W4" s="164">
        <f t="shared" ref="W4:W27" si="1">+IFERROR(SUMIF(K$4:K$20000,$U4,M$4:M$20000),0)</f>
        <v>0</v>
      </c>
      <c r="X4" s="165">
        <f t="shared" ref="X4:X27" si="2">+IFERROR(SUMIF(K$4:K$20000,U4,N$4:N$20000),0)</f>
        <v>0</v>
      </c>
    </row>
    <row r="5" spans="1:24" ht="15" customHeight="1" x14ac:dyDescent="0.25">
      <c r="A5" t="s">
        <v>117</v>
      </c>
      <c r="B5" t="s">
        <v>118</v>
      </c>
      <c r="C5" t="s">
        <v>109</v>
      </c>
      <c r="D5" t="s">
        <v>110</v>
      </c>
      <c r="E5" t="s">
        <v>111</v>
      </c>
      <c r="F5" t="s">
        <v>112</v>
      </c>
      <c r="G5" t="s">
        <v>113</v>
      </c>
      <c r="H5" t="s">
        <v>114</v>
      </c>
      <c r="I5" s="198">
        <v>3610421</v>
      </c>
      <c r="J5" s="188"/>
      <c r="K5" s="199" t="s">
        <v>116</v>
      </c>
      <c r="L5" s="77"/>
      <c r="M5" s="77"/>
      <c r="N5" s="77"/>
      <c r="O5" s="149"/>
      <c r="R5" s="62" t="s">
        <v>119</v>
      </c>
      <c r="S5" s="65">
        <f t="shared" ref="S5:S28" si="3">IFERROR(SUMIF(K$4:K$20000,R5,I$4:I$20000),0)+IFERROR(SUMIF(K$4:K$20000,R5,J$4:J$20000),0)</f>
        <v>11079843</v>
      </c>
      <c r="U5" s="166" t="str">
        <f>Gruppering201[[#This Row],[Gruppering 201*]]</f>
        <v>9. Pensjon</v>
      </c>
      <c r="V5" s="164">
        <f t="shared" si="0"/>
        <v>0</v>
      </c>
      <c r="W5" s="164">
        <f t="shared" si="1"/>
        <v>0</v>
      </c>
      <c r="X5" s="165">
        <f t="shared" si="2"/>
        <v>0</v>
      </c>
    </row>
    <row r="6" spans="1:24" ht="15" customHeight="1" x14ac:dyDescent="0.25">
      <c r="A6" t="s">
        <v>120</v>
      </c>
      <c r="B6" t="s">
        <v>121</v>
      </c>
      <c r="C6" t="s">
        <v>109</v>
      </c>
      <c r="D6" t="s">
        <v>110</v>
      </c>
      <c r="E6" t="s">
        <v>111</v>
      </c>
      <c r="F6" t="s">
        <v>112</v>
      </c>
      <c r="G6" t="s">
        <v>113</v>
      </c>
      <c r="H6" t="s">
        <v>114</v>
      </c>
      <c r="I6" s="198">
        <v>5504577</v>
      </c>
      <c r="J6" s="188"/>
      <c r="K6" s="199" t="s">
        <v>116</v>
      </c>
      <c r="L6" s="77"/>
      <c r="M6" s="77"/>
      <c r="N6" s="77"/>
      <c r="O6" s="149"/>
      <c r="R6" s="61" t="s">
        <v>122</v>
      </c>
      <c r="S6" s="65">
        <f t="shared" si="3"/>
        <v>6279494</v>
      </c>
      <c r="U6" s="166" t="str">
        <f>Gruppering201[[#This Row],[Gruppering 201*]]</f>
        <v>91. Arbeidsgiveravgift</v>
      </c>
      <c r="V6" s="164">
        <f t="shared" si="0"/>
        <v>0</v>
      </c>
      <c r="W6" s="164">
        <f t="shared" si="1"/>
        <v>0</v>
      </c>
      <c r="X6" s="165">
        <f t="shared" si="2"/>
        <v>0</v>
      </c>
    </row>
    <row r="7" spans="1:24" ht="15" customHeight="1" x14ac:dyDescent="0.25">
      <c r="A7" t="s">
        <v>123</v>
      </c>
      <c r="B7" t="s">
        <v>124</v>
      </c>
      <c r="C7" t="s">
        <v>109</v>
      </c>
      <c r="D7" t="s">
        <v>110</v>
      </c>
      <c r="E7" t="s">
        <v>111</v>
      </c>
      <c r="F7" t="s">
        <v>112</v>
      </c>
      <c r="G7" t="s">
        <v>113</v>
      </c>
      <c r="H7" t="s">
        <v>114</v>
      </c>
      <c r="I7" s="198">
        <v>10290762</v>
      </c>
      <c r="J7" s="188"/>
      <c r="K7" s="199" t="s">
        <v>116</v>
      </c>
      <c r="L7" s="77"/>
      <c r="M7" s="77"/>
      <c r="N7" s="77"/>
      <c r="O7" s="149"/>
      <c r="R7" s="62" t="s">
        <v>125</v>
      </c>
      <c r="S7" s="65">
        <f>IFERROR(SUMIF(K$4:K$20000,R7,I$4:I$20000),0)+IFERROR(SUMIF(K$4:K$20000,R7,J$4:J$20000),0)</f>
        <v>1734910</v>
      </c>
      <c r="U7" s="166" t="str">
        <f>Gruppering201[[#This Row],[Gruppering 201*]]</f>
        <v xml:space="preserve">2. Varer og tjenester </v>
      </c>
      <c r="V7" s="164">
        <f t="shared" si="0"/>
        <v>0</v>
      </c>
      <c r="W7" s="164">
        <f t="shared" si="1"/>
        <v>0</v>
      </c>
      <c r="X7" s="165">
        <f t="shared" si="2"/>
        <v>0</v>
      </c>
    </row>
    <row r="8" spans="1:24" ht="15" customHeight="1" x14ac:dyDescent="0.25">
      <c r="A8" t="s">
        <v>126</v>
      </c>
      <c r="B8" t="s">
        <v>127</v>
      </c>
      <c r="C8" t="s">
        <v>109</v>
      </c>
      <c r="D8" t="s">
        <v>110</v>
      </c>
      <c r="E8" t="s">
        <v>111</v>
      </c>
      <c r="F8" t="s">
        <v>112</v>
      </c>
      <c r="G8" t="s">
        <v>113</v>
      </c>
      <c r="H8" t="s">
        <v>114</v>
      </c>
      <c r="I8" s="198">
        <v>15702412</v>
      </c>
      <c r="J8" s="188"/>
      <c r="K8" s="199" t="s">
        <v>116</v>
      </c>
      <c r="L8" s="77"/>
      <c r="M8" s="77"/>
      <c r="N8" s="77"/>
      <c r="O8" s="149"/>
      <c r="R8" s="61" t="s">
        <v>128</v>
      </c>
      <c r="S8" s="65">
        <f t="shared" si="3"/>
        <v>547763</v>
      </c>
      <c r="U8" s="166" t="str">
        <f>Gruppering201[[#This Row],[Gruppering 201*]]</f>
        <v>3. Mva</v>
      </c>
      <c r="V8" s="164">
        <f t="shared" si="0"/>
        <v>0</v>
      </c>
      <c r="W8" s="164">
        <f t="shared" si="1"/>
        <v>0</v>
      </c>
      <c r="X8" s="165">
        <f t="shared" si="2"/>
        <v>0</v>
      </c>
    </row>
    <row r="9" spans="1:24" ht="15" customHeight="1" x14ac:dyDescent="0.25">
      <c r="A9" t="s">
        <v>129</v>
      </c>
      <c r="B9" t="s">
        <v>130</v>
      </c>
      <c r="C9" t="s">
        <v>109</v>
      </c>
      <c r="D9" t="s">
        <v>110</v>
      </c>
      <c r="E9" t="s">
        <v>111</v>
      </c>
      <c r="F9" t="s">
        <v>112</v>
      </c>
      <c r="G9" t="s">
        <v>113</v>
      </c>
      <c r="H9" t="s">
        <v>114</v>
      </c>
      <c r="I9" s="198">
        <v>615006</v>
      </c>
      <c r="J9" s="188"/>
      <c r="K9" s="199" t="s">
        <v>116</v>
      </c>
      <c r="L9" s="77"/>
      <c r="M9" s="77"/>
      <c r="N9" s="77"/>
      <c r="O9" s="149"/>
      <c r="R9" s="62" t="s">
        <v>131</v>
      </c>
      <c r="S9" s="65">
        <f t="shared" si="3"/>
        <v>-2744109</v>
      </c>
      <c r="U9" s="166" t="str">
        <f>Gruppering201[[#This Row],[Gruppering 201*]]</f>
        <v>5. Sykelønnsrefusjon</v>
      </c>
      <c r="V9" s="164">
        <f t="shared" si="0"/>
        <v>0</v>
      </c>
      <c r="W9" s="164">
        <f t="shared" si="1"/>
        <v>0</v>
      </c>
      <c r="X9" s="165">
        <f t="shared" si="2"/>
        <v>0</v>
      </c>
    </row>
    <row r="10" spans="1:24" ht="15" customHeight="1" x14ac:dyDescent="0.25">
      <c r="A10" t="s">
        <v>117</v>
      </c>
      <c r="B10" t="s">
        <v>118</v>
      </c>
      <c r="C10" t="s">
        <v>109</v>
      </c>
      <c r="D10" t="s">
        <v>110</v>
      </c>
      <c r="E10" t="s">
        <v>132</v>
      </c>
      <c r="F10" t="s">
        <v>133</v>
      </c>
      <c r="G10" t="s">
        <v>113</v>
      </c>
      <c r="H10" t="s">
        <v>114</v>
      </c>
      <c r="I10" s="198">
        <v>2301</v>
      </c>
      <c r="J10" s="188"/>
      <c r="K10" s="199" t="s">
        <v>116</v>
      </c>
      <c r="L10" s="77"/>
      <c r="M10" s="77"/>
      <c r="N10" s="77"/>
      <c r="O10" s="149"/>
      <c r="R10" s="61" t="s">
        <v>134</v>
      </c>
      <c r="S10" s="65">
        <f t="shared" si="3"/>
        <v>-547763</v>
      </c>
      <c r="U10" s="166" t="str">
        <f>Gruppering201[[#This Row],[Gruppering 201*]]</f>
        <v>6. Mva-kompensasjon</v>
      </c>
      <c r="V10" s="164">
        <f t="shared" si="0"/>
        <v>0</v>
      </c>
      <c r="W10" s="164">
        <f t="shared" si="1"/>
        <v>0</v>
      </c>
      <c r="X10" s="165">
        <f t="shared" si="2"/>
        <v>0</v>
      </c>
    </row>
    <row r="11" spans="1:24" ht="15" customHeight="1" x14ac:dyDescent="0.25">
      <c r="A11" t="s">
        <v>120</v>
      </c>
      <c r="B11" t="s">
        <v>121</v>
      </c>
      <c r="C11" t="s">
        <v>109</v>
      </c>
      <c r="D11" t="s">
        <v>110</v>
      </c>
      <c r="E11" t="s">
        <v>132</v>
      </c>
      <c r="F11" t="s">
        <v>133</v>
      </c>
      <c r="G11" t="s">
        <v>113</v>
      </c>
      <c r="H11" t="s">
        <v>114</v>
      </c>
      <c r="I11" s="198">
        <v>196231</v>
      </c>
      <c r="J11" s="188"/>
      <c r="K11" s="199" t="s">
        <v>116</v>
      </c>
      <c r="L11" s="77"/>
      <c r="M11" s="77"/>
      <c r="N11" s="77"/>
      <c r="O11" s="149"/>
      <c r="R11" s="64" t="s">
        <v>135</v>
      </c>
      <c r="S11" s="65">
        <f t="shared" si="3"/>
        <v>-1104297</v>
      </c>
      <c r="U11" s="166" t="str">
        <f>Gruppering201[[#This Row],[Gruppering 201*]]</f>
        <v>7. Matpenger (innbetalte kostpenger)</v>
      </c>
      <c r="V11" s="164">
        <f t="shared" si="0"/>
        <v>0</v>
      </c>
      <c r="W11" s="164">
        <f t="shared" si="1"/>
        <v>0</v>
      </c>
      <c r="X11" s="165">
        <f t="shared" si="2"/>
        <v>0</v>
      </c>
    </row>
    <row r="12" spans="1:24" ht="15" customHeight="1" x14ac:dyDescent="0.25">
      <c r="A12" t="s">
        <v>123</v>
      </c>
      <c r="B12" t="s">
        <v>124</v>
      </c>
      <c r="C12" t="s">
        <v>109</v>
      </c>
      <c r="D12" t="s">
        <v>110</v>
      </c>
      <c r="E12" t="s">
        <v>132</v>
      </c>
      <c r="F12" t="s">
        <v>133</v>
      </c>
      <c r="G12" t="s">
        <v>113</v>
      </c>
      <c r="H12" t="s">
        <v>114</v>
      </c>
      <c r="I12" s="198">
        <v>26767</v>
      </c>
      <c r="J12" s="188"/>
      <c r="K12" s="199" t="s">
        <v>116</v>
      </c>
      <c r="L12" s="77"/>
      <c r="M12" s="77"/>
      <c r="N12" s="77"/>
      <c r="O12" s="149"/>
      <c r="R12" s="62" t="s">
        <v>136</v>
      </c>
      <c r="S12" s="65">
        <f t="shared" si="3"/>
        <v>-1308543</v>
      </c>
      <c r="U12" s="166" t="str">
        <f>Gruppering201[[#This Row],[Gruppering 201*]]</f>
        <v>Andre tilskudd og refusjoner</v>
      </c>
      <c r="V12" s="164">
        <f t="shared" si="0"/>
        <v>0</v>
      </c>
      <c r="W12" s="164">
        <f t="shared" si="1"/>
        <v>0</v>
      </c>
      <c r="X12" s="165">
        <f t="shared" si="2"/>
        <v>0</v>
      </c>
    </row>
    <row r="13" spans="1:24" ht="15" customHeight="1" x14ac:dyDescent="0.25">
      <c r="A13" t="s">
        <v>126</v>
      </c>
      <c r="B13" t="s">
        <v>127</v>
      </c>
      <c r="C13" t="s">
        <v>109</v>
      </c>
      <c r="D13" t="s">
        <v>110</v>
      </c>
      <c r="E13" t="s">
        <v>132</v>
      </c>
      <c r="F13" t="s">
        <v>133</v>
      </c>
      <c r="G13" t="s">
        <v>113</v>
      </c>
      <c r="H13" t="s">
        <v>114</v>
      </c>
      <c r="I13" s="198">
        <v>115559</v>
      </c>
      <c r="J13" s="188"/>
      <c r="K13" s="199" t="s">
        <v>116</v>
      </c>
      <c r="L13" s="77"/>
      <c r="M13" s="77"/>
      <c r="N13" s="77"/>
      <c r="O13" s="149"/>
      <c r="R13" s="61" t="s">
        <v>137</v>
      </c>
      <c r="S13" s="65">
        <f t="shared" si="3"/>
        <v>-3980479</v>
      </c>
      <c r="U13" s="166" t="str">
        <f>Gruppering201[[#This Row],[Gruppering 201*]]</f>
        <v>Foreldrebetaling</v>
      </c>
      <c r="V13" s="164">
        <f t="shared" si="0"/>
        <v>0</v>
      </c>
      <c r="W13" s="164">
        <f t="shared" si="1"/>
        <v>0</v>
      </c>
      <c r="X13" s="165">
        <f t="shared" si="2"/>
        <v>0</v>
      </c>
    </row>
    <row r="14" spans="1:24" ht="15" customHeight="1" x14ac:dyDescent="0.25">
      <c r="A14" t="s">
        <v>117</v>
      </c>
      <c r="B14" t="s">
        <v>118</v>
      </c>
      <c r="C14" t="s">
        <v>109</v>
      </c>
      <c r="D14" t="s">
        <v>110</v>
      </c>
      <c r="E14" t="s">
        <v>138</v>
      </c>
      <c r="F14" t="s">
        <v>139</v>
      </c>
      <c r="G14" t="s">
        <v>113</v>
      </c>
      <c r="H14" t="s">
        <v>114</v>
      </c>
      <c r="I14" s="198">
        <v>1041204</v>
      </c>
      <c r="J14" s="188"/>
      <c r="K14" s="199" t="s">
        <v>116</v>
      </c>
      <c r="L14" s="77"/>
      <c r="M14" s="77"/>
      <c r="N14" s="77"/>
      <c r="O14" s="149"/>
      <c r="R14" s="62" t="s">
        <v>140</v>
      </c>
      <c r="S14" s="65">
        <f>IFERROR(SUMIF(K$4:K$20000,R14,I$4:I$20000),0)+IFERROR(SUMIF(K$4:K$20000,R14,J$4:J$20000),0)</f>
        <v>-269384</v>
      </c>
      <c r="U14" s="166" t="str">
        <f>Gruppering201[[#This Row],[Gruppering 201*]]</f>
        <v>Internt salg/matsalg</v>
      </c>
      <c r="V14" s="164">
        <f t="shared" si="0"/>
        <v>0</v>
      </c>
      <c r="W14" s="164">
        <f t="shared" si="1"/>
        <v>0</v>
      </c>
      <c r="X14" s="165">
        <f t="shared" si="2"/>
        <v>0</v>
      </c>
    </row>
    <row r="15" spans="1:24" ht="15" customHeight="1" x14ac:dyDescent="0.25">
      <c r="A15" t="s">
        <v>120</v>
      </c>
      <c r="B15" t="s">
        <v>121</v>
      </c>
      <c r="C15" t="s">
        <v>109</v>
      </c>
      <c r="D15" t="s">
        <v>110</v>
      </c>
      <c r="E15" t="s">
        <v>138</v>
      </c>
      <c r="F15" t="s">
        <v>139</v>
      </c>
      <c r="G15" t="s">
        <v>113</v>
      </c>
      <c r="H15" t="s">
        <v>114</v>
      </c>
      <c r="I15" s="198">
        <v>35349</v>
      </c>
      <c r="J15" s="188"/>
      <c r="K15" s="199" t="s">
        <v>116</v>
      </c>
      <c r="L15" s="77"/>
      <c r="M15" s="77"/>
      <c r="N15" s="77"/>
      <c r="O15" s="149"/>
      <c r="R15" s="61" t="s">
        <v>115</v>
      </c>
      <c r="S15" s="65">
        <f t="shared" si="3"/>
        <v>52283696</v>
      </c>
      <c r="U15" s="166" t="str">
        <f>Gruppering201[[#This Row],[Gruppering 201*]]</f>
        <v>Barnehagemyndighet</v>
      </c>
      <c r="V15" s="164">
        <f t="shared" si="0"/>
        <v>0</v>
      </c>
      <c r="W15" s="164">
        <f t="shared" si="1"/>
        <v>0</v>
      </c>
      <c r="X15" s="165">
        <f t="shared" si="2"/>
        <v>0</v>
      </c>
    </row>
    <row r="16" spans="1:24" ht="15" customHeight="1" x14ac:dyDescent="0.25">
      <c r="A16" t="s">
        <v>123</v>
      </c>
      <c r="B16" t="s">
        <v>124</v>
      </c>
      <c r="C16" t="s">
        <v>109</v>
      </c>
      <c r="D16" t="s">
        <v>110</v>
      </c>
      <c r="E16" t="s">
        <v>138</v>
      </c>
      <c r="F16" t="s">
        <v>139</v>
      </c>
      <c r="G16" t="s">
        <v>113</v>
      </c>
      <c r="H16" t="s">
        <v>114</v>
      </c>
      <c r="I16" s="198">
        <v>733010</v>
      </c>
      <c r="J16" s="188"/>
      <c r="K16" s="199" t="s">
        <v>116</v>
      </c>
      <c r="L16" s="77"/>
      <c r="M16" s="77"/>
      <c r="N16" s="77"/>
      <c r="O16" s="149"/>
      <c r="R16" s="62" t="s">
        <v>141</v>
      </c>
      <c r="S16" s="65">
        <f t="shared" si="3"/>
        <v>0</v>
      </c>
      <c r="U16" s="166" t="str">
        <f>Gruppering201[[#This Row],[Gruppering 201*]]</f>
        <v>Feilføring</v>
      </c>
      <c r="V16" s="164">
        <f t="shared" si="0"/>
        <v>0</v>
      </c>
      <c r="W16" s="164">
        <f t="shared" si="1"/>
        <v>0</v>
      </c>
      <c r="X16" s="165">
        <f t="shared" si="2"/>
        <v>0</v>
      </c>
    </row>
    <row r="17" spans="1:24" ht="15" customHeight="1" x14ac:dyDescent="0.25">
      <c r="A17" t="s">
        <v>117</v>
      </c>
      <c r="B17" t="s">
        <v>118</v>
      </c>
      <c r="C17" t="s">
        <v>109</v>
      </c>
      <c r="D17" t="s">
        <v>110</v>
      </c>
      <c r="E17" t="s">
        <v>142</v>
      </c>
      <c r="F17" t="s">
        <v>143</v>
      </c>
      <c r="G17" t="s">
        <v>113</v>
      </c>
      <c r="H17" t="s">
        <v>114</v>
      </c>
      <c r="I17" s="198">
        <v>162141</v>
      </c>
      <c r="J17" s="188"/>
      <c r="K17" s="199" t="s">
        <v>116</v>
      </c>
      <c r="L17" s="77"/>
      <c r="M17" s="77"/>
      <c r="N17" s="77"/>
      <c r="O17" s="149"/>
      <c r="R17" s="63" t="s">
        <v>144</v>
      </c>
      <c r="S17" s="65">
        <f t="shared" si="3"/>
        <v>-105327</v>
      </c>
      <c r="U17" s="166" t="str">
        <f>Gruppering201[[#This Row],[Gruppering 201*]]</f>
        <v>Lærlinger</v>
      </c>
      <c r="V17" s="164">
        <f t="shared" si="0"/>
        <v>0</v>
      </c>
      <c r="W17" s="164">
        <f t="shared" si="1"/>
        <v>0</v>
      </c>
      <c r="X17" s="165">
        <f t="shared" si="2"/>
        <v>0</v>
      </c>
    </row>
    <row r="18" spans="1:24" ht="15" customHeight="1" x14ac:dyDescent="0.25">
      <c r="A18" t="s">
        <v>120</v>
      </c>
      <c r="B18" t="s">
        <v>121</v>
      </c>
      <c r="C18" t="s">
        <v>109</v>
      </c>
      <c r="D18" t="s">
        <v>110</v>
      </c>
      <c r="E18" t="s">
        <v>142</v>
      </c>
      <c r="F18" t="s">
        <v>143</v>
      </c>
      <c r="G18" t="s">
        <v>113</v>
      </c>
      <c r="H18" t="s">
        <v>114</v>
      </c>
      <c r="I18" s="198">
        <v>191025</v>
      </c>
      <c r="J18" s="188"/>
      <c r="K18" s="199" t="s">
        <v>116</v>
      </c>
      <c r="L18" s="77"/>
      <c r="M18" s="77"/>
      <c r="N18" s="77"/>
      <c r="O18" s="149"/>
      <c r="R18" s="64" t="s">
        <v>145</v>
      </c>
      <c r="S18" s="65">
        <f t="shared" si="3"/>
        <v>0</v>
      </c>
      <c r="U18" s="166" t="str">
        <f>Gruppering201[[#This Row],[Gruppering 201*]]</f>
        <v>Tap på krav</v>
      </c>
      <c r="V18" s="164">
        <f t="shared" si="0"/>
        <v>0</v>
      </c>
      <c r="W18" s="164">
        <f t="shared" si="1"/>
        <v>0</v>
      </c>
      <c r="X18" s="165">
        <f t="shared" si="2"/>
        <v>0</v>
      </c>
    </row>
    <row r="19" spans="1:24" ht="15" customHeight="1" x14ac:dyDescent="0.25">
      <c r="A19" t="s">
        <v>123</v>
      </c>
      <c r="B19" t="s">
        <v>124</v>
      </c>
      <c r="C19" t="s">
        <v>109</v>
      </c>
      <c r="D19" t="s">
        <v>110</v>
      </c>
      <c r="E19" t="s">
        <v>142</v>
      </c>
      <c r="F19" t="s">
        <v>143</v>
      </c>
      <c r="G19" t="s">
        <v>113</v>
      </c>
      <c r="H19" t="s">
        <v>114</v>
      </c>
      <c r="I19" s="198">
        <v>339229</v>
      </c>
      <c r="J19" s="188"/>
      <c r="K19" s="199" t="s">
        <v>116</v>
      </c>
      <c r="L19" s="77"/>
      <c r="M19" s="77"/>
      <c r="N19" s="77"/>
      <c r="O19" s="149"/>
      <c r="R19" s="64" t="s">
        <v>146</v>
      </c>
      <c r="S19" s="65">
        <f t="shared" si="3"/>
        <v>100531</v>
      </c>
      <c r="U19" s="166" t="str">
        <f>Gruppering201[[#This Row],[Gruppering 201*]]</f>
        <v>Kapitalkostnader, renter og avskrivning bygg</v>
      </c>
      <c r="V19" s="164">
        <f t="shared" si="0"/>
        <v>0</v>
      </c>
      <c r="W19" s="164">
        <f t="shared" si="1"/>
        <v>0</v>
      </c>
      <c r="X19" s="165">
        <f t="shared" si="2"/>
        <v>0</v>
      </c>
    </row>
    <row r="20" spans="1:24" ht="15" customHeight="1" x14ac:dyDescent="0.25">
      <c r="A20" t="s">
        <v>126</v>
      </c>
      <c r="B20" t="s">
        <v>127</v>
      </c>
      <c r="C20" t="s">
        <v>109</v>
      </c>
      <c r="D20" t="s">
        <v>110</v>
      </c>
      <c r="E20" t="s">
        <v>142</v>
      </c>
      <c r="F20" t="s">
        <v>143</v>
      </c>
      <c r="G20" t="s">
        <v>113</v>
      </c>
      <c r="H20" t="s">
        <v>114</v>
      </c>
      <c r="I20" s="198">
        <v>447004</v>
      </c>
      <c r="J20" s="188"/>
      <c r="K20" s="199" t="s">
        <v>116</v>
      </c>
      <c r="L20" s="77"/>
      <c r="M20" s="77"/>
      <c r="N20" s="77"/>
      <c r="O20" s="149"/>
      <c r="R20" s="64" t="s">
        <v>147</v>
      </c>
      <c r="S20" s="65">
        <f t="shared" si="3"/>
        <v>0</v>
      </c>
      <c r="U20" s="166" t="str">
        <f>Gruppering201[[#This Row],[Gruppering 201*]]</f>
        <v>Tilskudd private</v>
      </c>
      <c r="V20" s="164">
        <f t="shared" si="0"/>
        <v>0</v>
      </c>
      <c r="W20" s="164">
        <f t="shared" si="1"/>
        <v>0</v>
      </c>
      <c r="X20" s="165">
        <f t="shared" si="2"/>
        <v>0</v>
      </c>
    </row>
    <row r="21" spans="1:24" ht="15" customHeight="1" x14ac:dyDescent="0.25">
      <c r="A21" t="s">
        <v>148</v>
      </c>
      <c r="B21" t="s">
        <v>149</v>
      </c>
      <c r="C21" t="s">
        <v>109</v>
      </c>
      <c r="D21" t="s">
        <v>110</v>
      </c>
      <c r="E21" t="s">
        <v>150</v>
      </c>
      <c r="F21" t="s">
        <v>151</v>
      </c>
      <c r="G21" t="s">
        <v>113</v>
      </c>
      <c r="H21" t="s">
        <v>114</v>
      </c>
      <c r="I21" s="198">
        <v>62097</v>
      </c>
      <c r="J21" s="188"/>
      <c r="K21" s="199" t="s">
        <v>116</v>
      </c>
      <c r="L21" s="77"/>
      <c r="M21" s="77"/>
      <c r="N21" s="77"/>
      <c r="O21" s="149"/>
      <c r="R21" s="64" t="s">
        <v>152</v>
      </c>
      <c r="S21" s="65">
        <f t="shared" si="3"/>
        <v>0</v>
      </c>
      <c r="U21" s="166" t="str">
        <f>Gruppering201[[#This Row],[Gruppering 201*]]</f>
        <v>Annet</v>
      </c>
      <c r="V21" s="164">
        <f t="shared" si="0"/>
        <v>0</v>
      </c>
      <c r="W21" s="164">
        <f t="shared" si="1"/>
        <v>0</v>
      </c>
      <c r="X21" s="165">
        <f t="shared" si="2"/>
        <v>0</v>
      </c>
    </row>
    <row r="22" spans="1:24" ht="15" customHeight="1" x14ac:dyDescent="0.25">
      <c r="A22" t="s">
        <v>120</v>
      </c>
      <c r="B22" t="s">
        <v>121</v>
      </c>
      <c r="C22" t="s">
        <v>109</v>
      </c>
      <c r="D22" t="s">
        <v>110</v>
      </c>
      <c r="E22" t="s">
        <v>150</v>
      </c>
      <c r="F22" t="s">
        <v>151</v>
      </c>
      <c r="G22" t="s">
        <v>113</v>
      </c>
      <c r="H22" t="s">
        <v>114</v>
      </c>
      <c r="I22" s="198">
        <v>-62097</v>
      </c>
      <c r="J22" s="188"/>
      <c r="K22" s="199" t="s">
        <v>116</v>
      </c>
      <c r="L22" s="77"/>
      <c r="M22" s="77"/>
      <c r="N22" s="77"/>
      <c r="O22" s="149"/>
      <c r="R22" s="64" t="s">
        <v>153</v>
      </c>
      <c r="S22" s="65">
        <f t="shared" si="3"/>
        <v>0</v>
      </c>
      <c r="U22" s="167" t="s">
        <v>153</v>
      </c>
      <c r="V22" s="164">
        <f t="shared" si="0"/>
        <v>0</v>
      </c>
      <c r="W22" s="164">
        <f t="shared" si="1"/>
        <v>0</v>
      </c>
      <c r="X22" s="165">
        <f t="shared" si="2"/>
        <v>0</v>
      </c>
    </row>
    <row r="23" spans="1:24" ht="15" customHeight="1" x14ac:dyDescent="0.25">
      <c r="A23" t="s">
        <v>123</v>
      </c>
      <c r="B23" t="s">
        <v>124</v>
      </c>
      <c r="C23" t="s">
        <v>109</v>
      </c>
      <c r="D23" t="s">
        <v>110</v>
      </c>
      <c r="E23" t="s">
        <v>150</v>
      </c>
      <c r="F23" t="s">
        <v>151</v>
      </c>
      <c r="G23" t="s">
        <v>113</v>
      </c>
      <c r="H23" t="s">
        <v>114</v>
      </c>
      <c r="I23" s="198">
        <v>-23498</v>
      </c>
      <c r="J23" s="188"/>
      <c r="K23" s="199" t="s">
        <v>116</v>
      </c>
      <c r="L23" s="77"/>
      <c r="M23" s="77"/>
      <c r="N23" s="77"/>
      <c r="O23" s="149"/>
      <c r="R23" s="64"/>
      <c r="S23" s="65">
        <f t="shared" si="3"/>
        <v>0</v>
      </c>
      <c r="U23" s="167"/>
      <c r="V23" s="164">
        <f t="shared" si="0"/>
        <v>0</v>
      </c>
      <c r="W23" s="164">
        <f t="shared" si="1"/>
        <v>0</v>
      </c>
      <c r="X23" s="165">
        <f t="shared" si="2"/>
        <v>0</v>
      </c>
    </row>
    <row r="24" spans="1:24" ht="15" customHeight="1" x14ac:dyDescent="0.25">
      <c r="A24" t="s">
        <v>129</v>
      </c>
      <c r="B24" t="s">
        <v>130</v>
      </c>
      <c r="C24" t="s">
        <v>109</v>
      </c>
      <c r="D24" t="s">
        <v>110</v>
      </c>
      <c r="E24" t="s">
        <v>150</v>
      </c>
      <c r="F24" t="s">
        <v>151</v>
      </c>
      <c r="G24" t="s">
        <v>113</v>
      </c>
      <c r="H24" t="s">
        <v>114</v>
      </c>
      <c r="I24" s="198">
        <v>-342655</v>
      </c>
      <c r="J24" s="188"/>
      <c r="K24" s="199" t="s">
        <v>116</v>
      </c>
      <c r="L24" s="77"/>
      <c r="M24" s="77"/>
      <c r="N24" s="77"/>
      <c r="O24" s="149"/>
      <c r="R24" s="64"/>
      <c r="S24" s="65">
        <f t="shared" si="3"/>
        <v>0</v>
      </c>
      <c r="U24" s="167"/>
      <c r="V24" s="164">
        <f t="shared" si="0"/>
        <v>0</v>
      </c>
      <c r="W24" s="164">
        <f t="shared" si="1"/>
        <v>0</v>
      </c>
      <c r="X24" s="165">
        <f t="shared" si="2"/>
        <v>0</v>
      </c>
    </row>
    <row r="25" spans="1:24" ht="15" customHeight="1" x14ac:dyDescent="0.25">
      <c r="A25" t="s">
        <v>154</v>
      </c>
      <c r="B25" t="s">
        <v>155</v>
      </c>
      <c r="C25" t="s">
        <v>109</v>
      </c>
      <c r="D25" t="s">
        <v>110</v>
      </c>
      <c r="E25" t="s">
        <v>150</v>
      </c>
      <c r="F25" t="s">
        <v>151</v>
      </c>
      <c r="G25" t="s">
        <v>113</v>
      </c>
      <c r="H25" t="s">
        <v>114</v>
      </c>
      <c r="I25" s="198">
        <v>23498</v>
      </c>
      <c r="J25" s="188"/>
      <c r="K25" s="199" t="s">
        <v>116</v>
      </c>
      <c r="L25" s="77"/>
      <c r="M25" s="77"/>
      <c r="N25" s="77"/>
      <c r="O25" s="149"/>
      <c r="R25" s="64"/>
      <c r="S25" s="65">
        <f t="shared" si="3"/>
        <v>0</v>
      </c>
      <c r="U25" s="167"/>
      <c r="V25" s="164">
        <f t="shared" si="0"/>
        <v>0</v>
      </c>
      <c r="W25" s="164">
        <f t="shared" si="1"/>
        <v>0</v>
      </c>
      <c r="X25" s="165">
        <f t="shared" si="2"/>
        <v>0</v>
      </c>
    </row>
    <row r="26" spans="1:24" ht="15" customHeight="1" x14ac:dyDescent="0.25">
      <c r="A26" t="s">
        <v>117</v>
      </c>
      <c r="B26" t="s">
        <v>118</v>
      </c>
      <c r="C26" t="s">
        <v>109</v>
      </c>
      <c r="D26" t="s">
        <v>110</v>
      </c>
      <c r="E26" t="s">
        <v>156</v>
      </c>
      <c r="F26" t="s">
        <v>157</v>
      </c>
      <c r="G26" t="s">
        <v>113</v>
      </c>
      <c r="H26" t="s">
        <v>114</v>
      </c>
      <c r="I26" s="198">
        <v>141963</v>
      </c>
      <c r="J26" s="188"/>
      <c r="K26" s="199" t="s">
        <v>116</v>
      </c>
      <c r="L26" s="77"/>
      <c r="M26" s="77"/>
      <c r="N26" s="77"/>
      <c r="O26" s="149"/>
      <c r="R26" s="64"/>
      <c r="S26" s="65">
        <f t="shared" si="3"/>
        <v>0</v>
      </c>
      <c r="U26" s="167"/>
      <c r="V26" s="164">
        <f t="shared" si="0"/>
        <v>0</v>
      </c>
      <c r="W26" s="164">
        <f t="shared" si="1"/>
        <v>0</v>
      </c>
      <c r="X26" s="165">
        <f t="shared" si="2"/>
        <v>0</v>
      </c>
    </row>
    <row r="27" spans="1:24" ht="15" customHeight="1" thickBot="1" x14ac:dyDescent="0.3">
      <c r="A27" t="s">
        <v>120</v>
      </c>
      <c r="B27" t="s">
        <v>121</v>
      </c>
      <c r="C27" t="s">
        <v>109</v>
      </c>
      <c r="D27" t="s">
        <v>110</v>
      </c>
      <c r="E27" t="s">
        <v>156</v>
      </c>
      <c r="F27" t="s">
        <v>157</v>
      </c>
      <c r="G27" t="s">
        <v>113</v>
      </c>
      <c r="H27" t="s">
        <v>114</v>
      </c>
      <c r="I27" s="198">
        <v>144316</v>
      </c>
      <c r="J27" s="188"/>
      <c r="K27" s="199" t="s">
        <v>116</v>
      </c>
      <c r="L27" s="77"/>
      <c r="M27" s="77"/>
      <c r="N27" s="77"/>
      <c r="O27" s="149"/>
      <c r="R27" s="64"/>
      <c r="S27" s="65">
        <f t="shared" si="3"/>
        <v>0</v>
      </c>
      <c r="U27" s="168"/>
      <c r="V27" s="169">
        <f t="shared" si="0"/>
        <v>0</v>
      </c>
      <c r="W27" s="169">
        <f t="shared" si="1"/>
        <v>0</v>
      </c>
      <c r="X27" s="170">
        <f t="shared" si="2"/>
        <v>0</v>
      </c>
    </row>
    <row r="28" spans="1:24" ht="15" customHeight="1" x14ac:dyDescent="0.25">
      <c r="A28" t="s">
        <v>123</v>
      </c>
      <c r="B28" t="s">
        <v>124</v>
      </c>
      <c r="C28" t="s">
        <v>109</v>
      </c>
      <c r="D28" t="s">
        <v>110</v>
      </c>
      <c r="E28" t="s">
        <v>156</v>
      </c>
      <c r="F28" t="s">
        <v>157</v>
      </c>
      <c r="G28" t="s">
        <v>113</v>
      </c>
      <c r="H28" t="s">
        <v>114</v>
      </c>
      <c r="I28" s="198">
        <v>66265</v>
      </c>
      <c r="J28" s="188"/>
      <c r="K28" s="199" t="s">
        <v>116</v>
      </c>
      <c r="L28" s="77"/>
      <c r="M28" s="77"/>
      <c r="N28" s="77"/>
      <c r="O28" s="149"/>
      <c r="R28" s="73"/>
      <c r="S28" s="171">
        <f t="shared" si="3"/>
        <v>0</v>
      </c>
    </row>
    <row r="29" spans="1:24" ht="15" customHeight="1" x14ac:dyDescent="0.25">
      <c r="A29" t="s">
        <v>126</v>
      </c>
      <c r="B29" t="s">
        <v>127</v>
      </c>
      <c r="C29" t="s">
        <v>109</v>
      </c>
      <c r="D29" t="s">
        <v>110</v>
      </c>
      <c r="E29" t="s">
        <v>156</v>
      </c>
      <c r="F29" t="s">
        <v>157</v>
      </c>
      <c r="G29" t="s">
        <v>113</v>
      </c>
      <c r="H29" t="s">
        <v>114</v>
      </c>
      <c r="I29" s="198">
        <v>114518</v>
      </c>
      <c r="J29" s="188"/>
      <c r="K29" s="199" t="s">
        <v>116</v>
      </c>
      <c r="L29" s="77"/>
      <c r="M29" s="77"/>
      <c r="N29" s="77"/>
      <c r="O29" s="149"/>
    </row>
    <row r="30" spans="1:24" ht="15" customHeight="1" x14ac:dyDescent="0.25">
      <c r="A30" t="s">
        <v>117</v>
      </c>
      <c r="B30" t="s">
        <v>118</v>
      </c>
      <c r="C30" t="s">
        <v>109</v>
      </c>
      <c r="D30" t="s">
        <v>110</v>
      </c>
      <c r="E30" t="s">
        <v>172</v>
      </c>
      <c r="F30" t="s">
        <v>173</v>
      </c>
      <c r="G30" t="s">
        <v>113</v>
      </c>
      <c r="H30" t="s">
        <v>114</v>
      </c>
      <c r="I30" s="198">
        <v>340628</v>
      </c>
      <c r="J30" s="188"/>
      <c r="K30" s="199" t="s">
        <v>116</v>
      </c>
      <c r="L30" s="77"/>
      <c r="M30" s="77"/>
      <c r="N30" s="77"/>
      <c r="O30" s="149"/>
      <c r="R30" s="158" t="s">
        <v>164</v>
      </c>
      <c r="S30" s="159" cm="1">
        <f t="array" ref="S30">SUMPRODUCT(ABS(J4:J2379))</f>
        <v>0</v>
      </c>
    </row>
    <row r="31" spans="1:24" ht="15" customHeight="1" x14ac:dyDescent="0.25">
      <c r="A31" t="s">
        <v>120</v>
      </c>
      <c r="B31" t="s">
        <v>121</v>
      </c>
      <c r="C31" t="s">
        <v>109</v>
      </c>
      <c r="D31" t="s">
        <v>110</v>
      </c>
      <c r="E31" t="s">
        <v>172</v>
      </c>
      <c r="F31" t="s">
        <v>173</v>
      </c>
      <c r="G31" t="s">
        <v>113</v>
      </c>
      <c r="H31" t="s">
        <v>114</v>
      </c>
      <c r="I31" s="198">
        <v>273923</v>
      </c>
      <c r="J31" s="188"/>
      <c r="K31" s="199" t="s">
        <v>116</v>
      </c>
      <c r="L31" s="77"/>
      <c r="M31" s="77"/>
      <c r="N31" s="77"/>
      <c r="O31" s="149"/>
      <c r="R31" s="160" t="s">
        <v>165</v>
      </c>
      <c r="S31" s="161">
        <f>SUMIFS($I$4:$I$50000,$I$4:$I$50000,"&lt;&gt;",$K$4:$K$50000,"")</f>
        <v>0</v>
      </c>
    </row>
    <row r="32" spans="1:24" ht="15" customHeight="1" x14ac:dyDescent="0.25">
      <c r="A32" t="s">
        <v>123</v>
      </c>
      <c r="B32" t="s">
        <v>124</v>
      </c>
      <c r="C32" t="s">
        <v>109</v>
      </c>
      <c r="D32" t="s">
        <v>110</v>
      </c>
      <c r="E32" t="s">
        <v>172</v>
      </c>
      <c r="F32" t="s">
        <v>173</v>
      </c>
      <c r="G32" t="s">
        <v>113</v>
      </c>
      <c r="H32" t="s">
        <v>114</v>
      </c>
      <c r="I32" s="198">
        <v>108737</v>
      </c>
      <c r="J32" s="188"/>
      <c r="K32" s="199" t="s">
        <v>116</v>
      </c>
      <c r="L32" s="77"/>
      <c r="M32" s="77"/>
      <c r="N32" s="77"/>
      <c r="O32" s="149"/>
    </row>
    <row r="33" spans="1:19" ht="15" customHeight="1" x14ac:dyDescent="0.25">
      <c r="A33" t="s">
        <v>126</v>
      </c>
      <c r="B33" t="s">
        <v>127</v>
      </c>
      <c r="C33" t="s">
        <v>109</v>
      </c>
      <c r="D33" t="s">
        <v>110</v>
      </c>
      <c r="E33" t="s">
        <v>172</v>
      </c>
      <c r="F33" t="s">
        <v>173</v>
      </c>
      <c r="G33" t="s">
        <v>113</v>
      </c>
      <c r="H33" t="s">
        <v>114</v>
      </c>
      <c r="I33" s="198">
        <v>1355512</v>
      </c>
      <c r="J33" s="188"/>
      <c r="K33" s="199" t="s">
        <v>116</v>
      </c>
      <c r="L33" s="77"/>
      <c r="M33" s="77"/>
      <c r="N33" s="77"/>
      <c r="O33" s="149"/>
      <c r="R33" s="162" t="s">
        <v>168</v>
      </c>
      <c r="S33" s="163">
        <f>-1*(SUMIFS(Gruppering201[Korrigert beløp som brukes i beregningen],Gruppering201[Gruppering 201*],"7. Matpenger (innbetalte kostpenger)")/(SUM('4. Selvkost og satser'!$B$42:$B$43)))</f>
        <v>4289.9789696058651</v>
      </c>
    </row>
    <row r="34" spans="1:19" ht="15" customHeight="1" x14ac:dyDescent="0.25">
      <c r="A34" t="s">
        <v>117</v>
      </c>
      <c r="B34" t="s">
        <v>118</v>
      </c>
      <c r="C34" t="s">
        <v>109</v>
      </c>
      <c r="D34" t="s">
        <v>110</v>
      </c>
      <c r="E34" t="s">
        <v>174</v>
      </c>
      <c r="F34" t="s">
        <v>175</v>
      </c>
      <c r="G34" t="s">
        <v>113</v>
      </c>
      <c r="H34" t="s">
        <v>114</v>
      </c>
      <c r="I34" s="198">
        <v>86370</v>
      </c>
      <c r="J34" s="188"/>
      <c r="K34" s="199" t="s">
        <v>116</v>
      </c>
      <c r="L34" s="77"/>
      <c r="M34" s="77"/>
      <c r="N34" s="77"/>
      <c r="O34" s="149"/>
      <c r="R34" s="156" t="s">
        <v>171</v>
      </c>
    </row>
    <row r="35" spans="1:19" ht="15" customHeight="1" x14ac:dyDescent="0.25">
      <c r="A35" t="s">
        <v>120</v>
      </c>
      <c r="B35" t="s">
        <v>121</v>
      </c>
      <c r="C35" t="s">
        <v>109</v>
      </c>
      <c r="D35" t="s">
        <v>110</v>
      </c>
      <c r="E35" t="s">
        <v>174</v>
      </c>
      <c r="F35" t="s">
        <v>175</v>
      </c>
      <c r="G35" t="s">
        <v>113</v>
      </c>
      <c r="H35" t="s">
        <v>114</v>
      </c>
      <c r="I35" s="198">
        <v>147341</v>
      </c>
      <c r="J35" s="188"/>
      <c r="K35" s="199" t="s">
        <v>116</v>
      </c>
      <c r="L35" s="77"/>
      <c r="M35" s="77"/>
      <c r="N35" s="77"/>
      <c r="O35" s="149"/>
    </row>
    <row r="36" spans="1:19" ht="15" customHeight="1" x14ac:dyDescent="0.25">
      <c r="A36" t="s">
        <v>123</v>
      </c>
      <c r="B36" t="s">
        <v>124</v>
      </c>
      <c r="C36" t="s">
        <v>109</v>
      </c>
      <c r="D36" t="s">
        <v>110</v>
      </c>
      <c r="E36" t="s">
        <v>174</v>
      </c>
      <c r="F36" t="s">
        <v>175</v>
      </c>
      <c r="G36" t="s">
        <v>113</v>
      </c>
      <c r="H36" t="s">
        <v>114</v>
      </c>
      <c r="I36" s="198">
        <v>83598</v>
      </c>
      <c r="J36" s="188"/>
      <c r="K36" s="199" t="s">
        <v>116</v>
      </c>
      <c r="L36" s="77"/>
      <c r="M36" s="77"/>
      <c r="N36" s="77"/>
      <c r="O36" s="149"/>
    </row>
    <row r="37" spans="1:19" ht="15" customHeight="1" x14ac:dyDescent="0.25">
      <c r="A37" t="s">
        <v>126</v>
      </c>
      <c r="B37" t="s">
        <v>127</v>
      </c>
      <c r="C37" t="s">
        <v>109</v>
      </c>
      <c r="D37" t="s">
        <v>110</v>
      </c>
      <c r="E37" t="s">
        <v>174</v>
      </c>
      <c r="F37" t="s">
        <v>175</v>
      </c>
      <c r="G37" t="s">
        <v>113</v>
      </c>
      <c r="H37" t="s">
        <v>114</v>
      </c>
      <c r="I37" s="198">
        <v>254579</v>
      </c>
      <c r="J37" s="188"/>
      <c r="K37" s="199" t="s">
        <v>116</v>
      </c>
      <c r="L37" s="77"/>
      <c r="M37" s="77"/>
      <c r="N37" s="77"/>
      <c r="O37" s="149"/>
    </row>
    <row r="38" spans="1:19" ht="15" customHeight="1" x14ac:dyDescent="0.25">
      <c r="A38" t="s">
        <v>107</v>
      </c>
      <c r="B38" t="s">
        <v>108</v>
      </c>
      <c r="C38" t="s">
        <v>109</v>
      </c>
      <c r="D38" t="s">
        <v>110</v>
      </c>
      <c r="E38" t="s">
        <v>176</v>
      </c>
      <c r="F38" t="s">
        <v>177</v>
      </c>
      <c r="G38" t="s">
        <v>113</v>
      </c>
      <c r="H38" t="s">
        <v>114</v>
      </c>
      <c r="I38" s="198">
        <v>-2175</v>
      </c>
      <c r="J38" s="188"/>
      <c r="K38" s="199" t="s">
        <v>115</v>
      </c>
      <c r="L38" s="77"/>
      <c r="M38" s="77"/>
      <c r="N38" s="77"/>
      <c r="O38" s="149"/>
    </row>
    <row r="39" spans="1:19" ht="15" customHeight="1" x14ac:dyDescent="0.25">
      <c r="A39" t="s">
        <v>117</v>
      </c>
      <c r="B39" t="s">
        <v>118</v>
      </c>
      <c r="C39" t="s">
        <v>109</v>
      </c>
      <c r="D39" t="s">
        <v>110</v>
      </c>
      <c r="E39" t="s">
        <v>176</v>
      </c>
      <c r="F39" t="s">
        <v>177</v>
      </c>
      <c r="G39" t="s">
        <v>113</v>
      </c>
      <c r="H39" t="s">
        <v>114</v>
      </c>
      <c r="I39" s="198">
        <v>-589</v>
      </c>
      <c r="J39" s="188"/>
      <c r="K39" s="199" t="s">
        <v>116</v>
      </c>
      <c r="L39" s="77"/>
      <c r="M39" s="77"/>
      <c r="N39" s="77"/>
      <c r="O39" s="149"/>
    </row>
    <row r="40" spans="1:19" ht="15" customHeight="1" x14ac:dyDescent="0.25">
      <c r="A40" t="s">
        <v>120</v>
      </c>
      <c r="B40" t="s">
        <v>121</v>
      </c>
      <c r="C40" t="s">
        <v>109</v>
      </c>
      <c r="D40" t="s">
        <v>110</v>
      </c>
      <c r="E40" t="s">
        <v>176</v>
      </c>
      <c r="F40" t="s">
        <v>177</v>
      </c>
      <c r="G40" t="s">
        <v>113</v>
      </c>
      <c r="H40" t="s">
        <v>114</v>
      </c>
      <c r="I40" s="198">
        <v>22506</v>
      </c>
      <c r="J40" s="188"/>
      <c r="K40" s="199" t="s">
        <v>116</v>
      </c>
      <c r="L40" s="77"/>
      <c r="M40" s="77"/>
      <c r="N40" s="77"/>
      <c r="O40" s="149"/>
    </row>
    <row r="41" spans="1:19" ht="15" customHeight="1" x14ac:dyDescent="0.25">
      <c r="A41" t="s">
        <v>123</v>
      </c>
      <c r="B41" t="s">
        <v>124</v>
      </c>
      <c r="C41" t="s">
        <v>109</v>
      </c>
      <c r="D41" t="s">
        <v>110</v>
      </c>
      <c r="E41" t="s">
        <v>176</v>
      </c>
      <c r="F41" t="s">
        <v>177</v>
      </c>
      <c r="G41" t="s">
        <v>113</v>
      </c>
      <c r="H41" t="s">
        <v>114</v>
      </c>
      <c r="I41" s="198">
        <v>100240</v>
      </c>
      <c r="J41" s="188"/>
      <c r="K41" s="199" t="s">
        <v>116</v>
      </c>
      <c r="L41" s="77"/>
      <c r="M41" s="77"/>
      <c r="N41" s="77"/>
      <c r="O41" s="149"/>
    </row>
    <row r="42" spans="1:19" ht="15" customHeight="1" x14ac:dyDescent="0.25">
      <c r="A42" t="s">
        <v>126</v>
      </c>
      <c r="B42" t="s">
        <v>127</v>
      </c>
      <c r="C42" t="s">
        <v>109</v>
      </c>
      <c r="D42" t="s">
        <v>110</v>
      </c>
      <c r="E42" t="s">
        <v>176</v>
      </c>
      <c r="F42" t="s">
        <v>177</v>
      </c>
      <c r="G42" t="s">
        <v>113</v>
      </c>
      <c r="H42" t="s">
        <v>114</v>
      </c>
      <c r="I42" s="198">
        <v>14284</v>
      </c>
      <c r="J42" s="188"/>
      <c r="K42" s="199" t="s">
        <v>116</v>
      </c>
      <c r="L42" s="77"/>
      <c r="M42" s="77"/>
      <c r="N42" s="77"/>
      <c r="O42" s="149"/>
    </row>
    <row r="43" spans="1:19" ht="15" customHeight="1" x14ac:dyDescent="0.25">
      <c r="A43" t="s">
        <v>117</v>
      </c>
      <c r="B43" t="s">
        <v>118</v>
      </c>
      <c r="C43" t="s">
        <v>109</v>
      </c>
      <c r="D43" t="s">
        <v>110</v>
      </c>
      <c r="E43" t="s">
        <v>178</v>
      </c>
      <c r="F43" t="s">
        <v>179</v>
      </c>
      <c r="G43" t="s">
        <v>113</v>
      </c>
      <c r="H43" t="s">
        <v>114</v>
      </c>
      <c r="I43" s="198">
        <v>394</v>
      </c>
      <c r="J43" s="188"/>
      <c r="K43" s="199" t="s">
        <v>116</v>
      </c>
      <c r="L43" s="77"/>
      <c r="M43" s="77"/>
      <c r="N43" s="77"/>
      <c r="O43" s="149"/>
    </row>
    <row r="44" spans="1:19" ht="15" customHeight="1" x14ac:dyDescent="0.25">
      <c r="A44" t="s">
        <v>120</v>
      </c>
      <c r="B44" t="s">
        <v>121</v>
      </c>
      <c r="C44" t="s">
        <v>109</v>
      </c>
      <c r="D44" t="s">
        <v>110</v>
      </c>
      <c r="E44" t="s">
        <v>178</v>
      </c>
      <c r="F44" t="s">
        <v>179</v>
      </c>
      <c r="G44" t="s">
        <v>113</v>
      </c>
      <c r="H44" t="s">
        <v>114</v>
      </c>
      <c r="I44" s="198">
        <v>1366</v>
      </c>
      <c r="J44" s="188"/>
      <c r="K44" s="199" t="s">
        <v>116</v>
      </c>
      <c r="L44" s="77"/>
      <c r="M44" s="77"/>
      <c r="N44" s="77"/>
      <c r="O44" s="149"/>
    </row>
    <row r="45" spans="1:19" ht="15" customHeight="1" x14ac:dyDescent="0.25">
      <c r="A45" t="s">
        <v>123</v>
      </c>
      <c r="B45" t="s">
        <v>124</v>
      </c>
      <c r="C45" t="s">
        <v>109</v>
      </c>
      <c r="D45" t="s">
        <v>110</v>
      </c>
      <c r="E45" t="s">
        <v>178</v>
      </c>
      <c r="F45" t="s">
        <v>179</v>
      </c>
      <c r="G45" t="s">
        <v>113</v>
      </c>
      <c r="H45" t="s">
        <v>114</v>
      </c>
      <c r="I45" s="198">
        <v>3705</v>
      </c>
      <c r="J45" s="188"/>
      <c r="K45" s="199" t="s">
        <v>116</v>
      </c>
      <c r="L45" s="77"/>
      <c r="M45" s="77"/>
      <c r="N45" s="77"/>
      <c r="O45" s="149"/>
    </row>
    <row r="46" spans="1:19" ht="15" customHeight="1" x14ac:dyDescent="0.25">
      <c r="A46" t="s">
        <v>126</v>
      </c>
      <c r="B46" t="s">
        <v>127</v>
      </c>
      <c r="C46" t="s">
        <v>109</v>
      </c>
      <c r="D46" t="s">
        <v>110</v>
      </c>
      <c r="E46" t="s">
        <v>178</v>
      </c>
      <c r="F46" t="s">
        <v>179</v>
      </c>
      <c r="G46" t="s">
        <v>113</v>
      </c>
      <c r="H46" t="s">
        <v>114</v>
      </c>
      <c r="I46" s="198">
        <v>12185</v>
      </c>
      <c r="J46" s="188"/>
      <c r="K46" s="199" t="s">
        <v>116</v>
      </c>
      <c r="L46" s="77"/>
      <c r="M46" s="77"/>
      <c r="N46" s="77"/>
      <c r="O46" s="149"/>
    </row>
    <row r="47" spans="1:19" ht="15" customHeight="1" x14ac:dyDescent="0.25">
      <c r="A47" t="s">
        <v>117</v>
      </c>
      <c r="B47" t="s">
        <v>118</v>
      </c>
      <c r="C47" t="s">
        <v>109</v>
      </c>
      <c r="D47" t="s">
        <v>110</v>
      </c>
      <c r="E47" t="s">
        <v>180</v>
      </c>
      <c r="F47" t="s">
        <v>181</v>
      </c>
      <c r="G47" t="s">
        <v>113</v>
      </c>
      <c r="H47" t="s">
        <v>114</v>
      </c>
      <c r="I47" s="198">
        <v>61127</v>
      </c>
      <c r="J47" s="188"/>
      <c r="K47" s="199" t="s">
        <v>116</v>
      </c>
      <c r="L47" s="77"/>
      <c r="M47" s="77"/>
      <c r="N47" s="77"/>
      <c r="O47" s="149"/>
    </row>
    <row r="48" spans="1:19" ht="15" customHeight="1" x14ac:dyDescent="0.25">
      <c r="A48" t="s">
        <v>120</v>
      </c>
      <c r="B48" t="s">
        <v>121</v>
      </c>
      <c r="C48" t="s">
        <v>109</v>
      </c>
      <c r="D48" t="s">
        <v>110</v>
      </c>
      <c r="E48" t="s">
        <v>180</v>
      </c>
      <c r="F48" t="s">
        <v>181</v>
      </c>
      <c r="G48" t="s">
        <v>113</v>
      </c>
      <c r="H48" t="s">
        <v>114</v>
      </c>
      <c r="I48" s="198">
        <v>79896</v>
      </c>
      <c r="J48" s="188"/>
      <c r="K48" s="199" t="s">
        <v>116</v>
      </c>
      <c r="L48" s="77"/>
      <c r="M48" s="77"/>
      <c r="N48" s="77"/>
      <c r="O48" s="149"/>
    </row>
    <row r="49" spans="1:15" ht="15" customHeight="1" x14ac:dyDescent="0.25">
      <c r="A49" t="s">
        <v>126</v>
      </c>
      <c r="B49" t="s">
        <v>127</v>
      </c>
      <c r="C49" t="s">
        <v>109</v>
      </c>
      <c r="D49" t="s">
        <v>110</v>
      </c>
      <c r="E49" t="s">
        <v>180</v>
      </c>
      <c r="F49" t="s">
        <v>181</v>
      </c>
      <c r="G49" t="s">
        <v>113</v>
      </c>
      <c r="H49" t="s">
        <v>114</v>
      </c>
      <c r="I49" s="198">
        <v>7399</v>
      </c>
      <c r="J49" s="188"/>
      <c r="K49" s="199" t="s">
        <v>116</v>
      </c>
      <c r="L49" s="77"/>
      <c r="M49" s="77"/>
      <c r="N49" s="77"/>
      <c r="O49" s="149"/>
    </row>
    <row r="50" spans="1:15" ht="15" customHeight="1" x14ac:dyDescent="0.25">
      <c r="A50" t="s">
        <v>117</v>
      </c>
      <c r="B50" t="s">
        <v>118</v>
      </c>
      <c r="C50" t="s">
        <v>109</v>
      </c>
      <c r="D50" t="s">
        <v>110</v>
      </c>
      <c r="E50" t="s">
        <v>182</v>
      </c>
      <c r="F50" t="s">
        <v>183</v>
      </c>
      <c r="G50" t="s">
        <v>113</v>
      </c>
      <c r="H50" t="s">
        <v>114</v>
      </c>
      <c r="I50" s="198">
        <v>65290</v>
      </c>
      <c r="J50" s="188"/>
      <c r="K50" s="199" t="s">
        <v>116</v>
      </c>
      <c r="L50" s="77"/>
      <c r="M50" s="77"/>
      <c r="N50" s="77"/>
      <c r="O50" s="149"/>
    </row>
    <row r="51" spans="1:15" ht="15" customHeight="1" x14ac:dyDescent="0.25">
      <c r="A51" t="s">
        <v>120</v>
      </c>
      <c r="B51" t="s">
        <v>121</v>
      </c>
      <c r="C51" t="s">
        <v>109</v>
      </c>
      <c r="D51" t="s">
        <v>110</v>
      </c>
      <c r="E51" t="s">
        <v>182</v>
      </c>
      <c r="F51" t="s">
        <v>183</v>
      </c>
      <c r="G51" t="s">
        <v>113</v>
      </c>
      <c r="H51" t="s">
        <v>114</v>
      </c>
      <c r="I51" s="198">
        <v>38305</v>
      </c>
      <c r="J51" s="188"/>
      <c r="K51" s="199" t="s">
        <v>116</v>
      </c>
      <c r="L51" s="77"/>
      <c r="M51" s="77"/>
      <c r="N51" s="77"/>
      <c r="O51" s="149"/>
    </row>
    <row r="52" spans="1:15" ht="15" customHeight="1" x14ac:dyDescent="0.25">
      <c r="A52" t="s">
        <v>123</v>
      </c>
      <c r="B52" t="s">
        <v>124</v>
      </c>
      <c r="C52" t="s">
        <v>109</v>
      </c>
      <c r="D52" t="s">
        <v>110</v>
      </c>
      <c r="E52" t="s">
        <v>182</v>
      </c>
      <c r="F52" t="s">
        <v>183</v>
      </c>
      <c r="G52" t="s">
        <v>113</v>
      </c>
      <c r="H52" t="s">
        <v>114</v>
      </c>
      <c r="I52" s="198">
        <v>39570</v>
      </c>
      <c r="J52" s="188"/>
      <c r="K52" s="199" t="s">
        <v>116</v>
      </c>
      <c r="L52" s="77"/>
      <c r="M52" s="77"/>
      <c r="N52" s="77"/>
      <c r="O52" s="149"/>
    </row>
    <row r="53" spans="1:15" ht="15" customHeight="1" x14ac:dyDescent="0.25">
      <c r="A53" t="s">
        <v>126</v>
      </c>
      <c r="B53" t="s">
        <v>127</v>
      </c>
      <c r="C53" t="s">
        <v>109</v>
      </c>
      <c r="D53" t="s">
        <v>110</v>
      </c>
      <c r="E53" t="s">
        <v>182</v>
      </c>
      <c r="F53" t="s">
        <v>183</v>
      </c>
      <c r="G53" t="s">
        <v>113</v>
      </c>
      <c r="H53" t="s">
        <v>114</v>
      </c>
      <c r="I53" s="198">
        <v>105576</v>
      </c>
      <c r="J53" s="188"/>
      <c r="K53" s="199" t="s">
        <v>116</v>
      </c>
      <c r="L53" s="77"/>
      <c r="M53" s="77"/>
      <c r="N53" s="77"/>
      <c r="O53" s="149"/>
    </row>
    <row r="54" spans="1:15" ht="15" customHeight="1" x14ac:dyDescent="0.25">
      <c r="A54" t="s">
        <v>117</v>
      </c>
      <c r="B54" t="s">
        <v>118</v>
      </c>
      <c r="C54" t="s">
        <v>109</v>
      </c>
      <c r="D54" t="s">
        <v>110</v>
      </c>
      <c r="E54" t="s">
        <v>184</v>
      </c>
      <c r="F54" t="s">
        <v>185</v>
      </c>
      <c r="G54" t="s">
        <v>113</v>
      </c>
      <c r="H54" t="s">
        <v>114</v>
      </c>
      <c r="I54" s="198">
        <v>33164</v>
      </c>
      <c r="J54" s="188"/>
      <c r="K54" s="199" t="s">
        <v>116</v>
      </c>
      <c r="L54" s="77"/>
      <c r="M54" s="77"/>
      <c r="N54" s="77"/>
      <c r="O54" s="149"/>
    </row>
    <row r="55" spans="1:15" ht="15" customHeight="1" x14ac:dyDescent="0.25">
      <c r="A55" t="s">
        <v>123</v>
      </c>
      <c r="B55" t="s">
        <v>124</v>
      </c>
      <c r="C55" t="s">
        <v>109</v>
      </c>
      <c r="D55" t="s">
        <v>110</v>
      </c>
      <c r="E55" t="s">
        <v>184</v>
      </c>
      <c r="F55" t="s">
        <v>185</v>
      </c>
      <c r="G55" t="s">
        <v>113</v>
      </c>
      <c r="H55" t="s">
        <v>114</v>
      </c>
      <c r="I55" s="198">
        <v>105174</v>
      </c>
      <c r="J55" s="188"/>
      <c r="K55" s="199" t="s">
        <v>116</v>
      </c>
      <c r="L55" s="77"/>
      <c r="M55" s="77"/>
      <c r="N55" s="77"/>
      <c r="O55" s="149"/>
    </row>
    <row r="56" spans="1:15" ht="15" customHeight="1" x14ac:dyDescent="0.25">
      <c r="A56" t="s">
        <v>126</v>
      </c>
      <c r="B56" t="s">
        <v>127</v>
      </c>
      <c r="C56" t="s">
        <v>109</v>
      </c>
      <c r="D56" t="s">
        <v>110</v>
      </c>
      <c r="E56" t="s">
        <v>184</v>
      </c>
      <c r="F56" t="s">
        <v>185</v>
      </c>
      <c r="G56" t="s">
        <v>113</v>
      </c>
      <c r="H56" t="s">
        <v>114</v>
      </c>
      <c r="I56" s="198">
        <v>4262</v>
      </c>
      <c r="J56" s="188"/>
      <c r="K56" s="199" t="s">
        <v>116</v>
      </c>
      <c r="L56" s="77"/>
      <c r="M56" s="77"/>
      <c r="N56" s="77"/>
      <c r="O56" s="149"/>
    </row>
    <row r="57" spans="1:15" ht="15" customHeight="1" x14ac:dyDescent="0.25">
      <c r="A57" t="s">
        <v>107</v>
      </c>
      <c r="B57" t="s">
        <v>108</v>
      </c>
      <c r="C57" t="s">
        <v>109</v>
      </c>
      <c r="D57" t="s">
        <v>110</v>
      </c>
      <c r="E57" t="s">
        <v>186</v>
      </c>
      <c r="F57" t="s">
        <v>187</v>
      </c>
      <c r="G57" t="s">
        <v>113</v>
      </c>
      <c r="H57" t="s">
        <v>114</v>
      </c>
      <c r="I57" s="198">
        <v>289721</v>
      </c>
      <c r="J57" s="188"/>
      <c r="K57" s="199" t="s">
        <v>115</v>
      </c>
      <c r="L57" s="77"/>
      <c r="M57" s="77"/>
      <c r="N57" s="77"/>
      <c r="O57" s="149"/>
    </row>
    <row r="58" spans="1:15" ht="15" customHeight="1" x14ac:dyDescent="0.25">
      <c r="A58" t="s">
        <v>123</v>
      </c>
      <c r="B58" t="s">
        <v>124</v>
      </c>
      <c r="C58" t="s">
        <v>109</v>
      </c>
      <c r="D58" t="s">
        <v>110</v>
      </c>
      <c r="E58" t="s">
        <v>186</v>
      </c>
      <c r="F58" t="s">
        <v>187</v>
      </c>
      <c r="G58" t="s">
        <v>113</v>
      </c>
      <c r="H58" t="s">
        <v>114</v>
      </c>
      <c r="I58" s="198">
        <v>96533</v>
      </c>
      <c r="J58" s="188"/>
      <c r="K58" s="199" t="s">
        <v>116</v>
      </c>
      <c r="L58" s="77"/>
      <c r="M58" s="77"/>
      <c r="N58" s="77"/>
      <c r="O58" s="149"/>
    </row>
    <row r="59" spans="1:15" ht="15" customHeight="1" x14ac:dyDescent="0.25">
      <c r="A59" t="s">
        <v>107</v>
      </c>
      <c r="B59" t="s">
        <v>108</v>
      </c>
      <c r="C59" t="s">
        <v>109</v>
      </c>
      <c r="D59" t="s">
        <v>110</v>
      </c>
      <c r="E59" t="s">
        <v>188</v>
      </c>
      <c r="F59" t="s">
        <v>189</v>
      </c>
      <c r="G59" t="s">
        <v>113</v>
      </c>
      <c r="H59" t="s">
        <v>114</v>
      </c>
      <c r="I59" s="198">
        <v>162</v>
      </c>
      <c r="J59" s="188"/>
      <c r="K59" s="199" t="s">
        <v>115</v>
      </c>
      <c r="L59" s="77"/>
      <c r="M59" s="77"/>
      <c r="N59" s="77"/>
      <c r="O59" s="149"/>
    </row>
    <row r="60" spans="1:15" ht="15" customHeight="1" x14ac:dyDescent="0.25">
      <c r="A60" t="s">
        <v>117</v>
      </c>
      <c r="B60" t="s">
        <v>118</v>
      </c>
      <c r="C60" t="s">
        <v>109</v>
      </c>
      <c r="D60" t="s">
        <v>110</v>
      </c>
      <c r="E60" t="s">
        <v>188</v>
      </c>
      <c r="F60" t="s">
        <v>189</v>
      </c>
      <c r="G60" t="s">
        <v>113</v>
      </c>
      <c r="H60" t="s">
        <v>114</v>
      </c>
      <c r="I60" s="198">
        <v>9477</v>
      </c>
      <c r="J60" s="188"/>
      <c r="K60" s="199" t="s">
        <v>116</v>
      </c>
      <c r="L60" s="77"/>
      <c r="M60" s="77"/>
      <c r="N60" s="77"/>
      <c r="O60" s="149"/>
    </row>
    <row r="61" spans="1:15" ht="15" customHeight="1" x14ac:dyDescent="0.25">
      <c r="A61" t="s">
        <v>120</v>
      </c>
      <c r="B61" t="s">
        <v>121</v>
      </c>
      <c r="C61" t="s">
        <v>109</v>
      </c>
      <c r="D61" t="s">
        <v>110</v>
      </c>
      <c r="E61" t="s">
        <v>188</v>
      </c>
      <c r="F61" t="s">
        <v>189</v>
      </c>
      <c r="G61" t="s">
        <v>113</v>
      </c>
      <c r="H61" t="s">
        <v>114</v>
      </c>
      <c r="I61" s="198">
        <v>1318</v>
      </c>
      <c r="J61" s="188"/>
      <c r="K61" s="199" t="s">
        <v>116</v>
      </c>
      <c r="L61" s="77"/>
      <c r="M61" s="77"/>
      <c r="N61" s="77"/>
      <c r="O61" s="149"/>
    </row>
    <row r="62" spans="1:15" ht="15" customHeight="1" x14ac:dyDescent="0.25">
      <c r="A62" t="s">
        <v>123</v>
      </c>
      <c r="B62" t="s">
        <v>124</v>
      </c>
      <c r="C62" t="s">
        <v>109</v>
      </c>
      <c r="D62" t="s">
        <v>110</v>
      </c>
      <c r="E62" t="s">
        <v>188</v>
      </c>
      <c r="F62" t="s">
        <v>189</v>
      </c>
      <c r="G62" t="s">
        <v>113</v>
      </c>
      <c r="H62" t="s">
        <v>114</v>
      </c>
      <c r="I62" s="198">
        <v>2766</v>
      </c>
      <c r="J62" s="188"/>
      <c r="K62" s="199" t="s">
        <v>116</v>
      </c>
      <c r="L62" s="77"/>
      <c r="M62" s="77"/>
      <c r="N62" s="77"/>
      <c r="O62" s="149"/>
    </row>
    <row r="63" spans="1:15" ht="15" customHeight="1" x14ac:dyDescent="0.25">
      <c r="A63" t="s">
        <v>126</v>
      </c>
      <c r="B63" t="s">
        <v>127</v>
      </c>
      <c r="C63" t="s">
        <v>109</v>
      </c>
      <c r="D63" t="s">
        <v>110</v>
      </c>
      <c r="E63" t="s">
        <v>188</v>
      </c>
      <c r="F63" t="s">
        <v>189</v>
      </c>
      <c r="G63" t="s">
        <v>113</v>
      </c>
      <c r="H63" t="s">
        <v>114</v>
      </c>
      <c r="I63" s="198">
        <v>2541</v>
      </c>
      <c r="J63" s="188"/>
      <c r="K63" s="199" t="s">
        <v>116</v>
      </c>
      <c r="L63" s="77"/>
      <c r="M63" s="77"/>
      <c r="N63" s="77"/>
      <c r="O63" s="149"/>
    </row>
    <row r="64" spans="1:15" ht="15" customHeight="1" x14ac:dyDescent="0.25">
      <c r="A64" t="s">
        <v>154</v>
      </c>
      <c r="B64" t="s">
        <v>155</v>
      </c>
      <c r="C64" t="s">
        <v>109</v>
      </c>
      <c r="D64" t="s">
        <v>110</v>
      </c>
      <c r="E64" t="s">
        <v>188</v>
      </c>
      <c r="F64" t="s">
        <v>189</v>
      </c>
      <c r="G64" t="s">
        <v>113</v>
      </c>
      <c r="H64" t="s">
        <v>114</v>
      </c>
      <c r="I64" s="198">
        <v>925</v>
      </c>
      <c r="J64" s="188"/>
      <c r="K64" s="199" t="s">
        <v>116</v>
      </c>
      <c r="L64" s="77"/>
      <c r="M64" s="77"/>
      <c r="N64" s="77"/>
      <c r="O64" s="149"/>
    </row>
    <row r="65" spans="1:15" ht="15" customHeight="1" x14ac:dyDescent="0.25">
      <c r="A65" t="s">
        <v>107</v>
      </c>
      <c r="B65" t="s">
        <v>108</v>
      </c>
      <c r="C65" t="s">
        <v>109</v>
      </c>
      <c r="D65" t="s">
        <v>110</v>
      </c>
      <c r="E65" t="s">
        <v>192</v>
      </c>
      <c r="F65" t="s">
        <v>193</v>
      </c>
      <c r="G65" t="s">
        <v>113</v>
      </c>
      <c r="H65" t="s">
        <v>114</v>
      </c>
      <c r="I65" s="198">
        <v>46929</v>
      </c>
      <c r="J65" s="188"/>
      <c r="K65" s="199" t="s">
        <v>115</v>
      </c>
      <c r="L65" s="77"/>
      <c r="M65" s="77"/>
      <c r="N65" s="77"/>
      <c r="O65" s="149"/>
    </row>
    <row r="66" spans="1:15" ht="15" customHeight="1" x14ac:dyDescent="0.25">
      <c r="A66" t="s">
        <v>117</v>
      </c>
      <c r="B66" t="s">
        <v>118</v>
      </c>
      <c r="C66" t="s">
        <v>109</v>
      </c>
      <c r="D66" t="s">
        <v>110</v>
      </c>
      <c r="E66" t="s">
        <v>192</v>
      </c>
      <c r="F66" t="s">
        <v>193</v>
      </c>
      <c r="G66" t="s">
        <v>113</v>
      </c>
      <c r="H66" t="s">
        <v>114</v>
      </c>
      <c r="I66" s="198">
        <v>642066</v>
      </c>
      <c r="J66" s="188"/>
      <c r="K66" s="199" t="s">
        <v>119</v>
      </c>
      <c r="L66" s="77"/>
      <c r="M66" s="77"/>
      <c r="N66" s="77"/>
      <c r="O66" s="149"/>
    </row>
    <row r="67" spans="1:15" ht="15" customHeight="1" x14ac:dyDescent="0.25">
      <c r="A67" t="s">
        <v>120</v>
      </c>
      <c r="B67" t="s">
        <v>121</v>
      </c>
      <c r="C67" t="s">
        <v>109</v>
      </c>
      <c r="D67" t="s">
        <v>110</v>
      </c>
      <c r="E67" t="s">
        <v>192</v>
      </c>
      <c r="F67" t="s">
        <v>193</v>
      </c>
      <c r="G67" t="s">
        <v>113</v>
      </c>
      <c r="H67" t="s">
        <v>114</v>
      </c>
      <c r="I67" s="198">
        <v>731668</v>
      </c>
      <c r="J67" s="188"/>
      <c r="K67" s="199" t="s">
        <v>119</v>
      </c>
      <c r="L67" s="77"/>
      <c r="M67" s="77"/>
      <c r="N67" s="77"/>
      <c r="O67" s="149"/>
    </row>
    <row r="68" spans="1:15" ht="15" customHeight="1" x14ac:dyDescent="0.25">
      <c r="A68" t="s">
        <v>123</v>
      </c>
      <c r="B68" t="s">
        <v>124</v>
      </c>
      <c r="C68" t="s">
        <v>109</v>
      </c>
      <c r="D68" t="s">
        <v>110</v>
      </c>
      <c r="E68" t="s">
        <v>192</v>
      </c>
      <c r="F68" t="s">
        <v>193</v>
      </c>
      <c r="G68" t="s">
        <v>113</v>
      </c>
      <c r="H68" t="s">
        <v>114</v>
      </c>
      <c r="I68" s="198">
        <v>1384910</v>
      </c>
      <c r="J68" s="188"/>
      <c r="K68" s="199" t="s">
        <v>119</v>
      </c>
      <c r="L68" s="77"/>
      <c r="M68" s="77"/>
      <c r="N68" s="77"/>
      <c r="O68" s="149"/>
    </row>
    <row r="69" spans="1:15" ht="15" customHeight="1" x14ac:dyDescent="0.25">
      <c r="A69" t="s">
        <v>126</v>
      </c>
      <c r="B69" t="s">
        <v>127</v>
      </c>
      <c r="C69" t="s">
        <v>109</v>
      </c>
      <c r="D69" t="s">
        <v>110</v>
      </c>
      <c r="E69" t="s">
        <v>192</v>
      </c>
      <c r="F69" t="s">
        <v>193</v>
      </c>
      <c r="G69" t="s">
        <v>113</v>
      </c>
      <c r="H69" t="s">
        <v>114</v>
      </c>
      <c r="I69" s="198">
        <v>2139250</v>
      </c>
      <c r="J69" s="188"/>
      <c r="K69" s="199" t="s">
        <v>119</v>
      </c>
      <c r="L69" s="77"/>
      <c r="M69" s="77"/>
      <c r="N69" s="77"/>
      <c r="O69" s="149"/>
    </row>
    <row r="70" spans="1:15" ht="15" customHeight="1" x14ac:dyDescent="0.25">
      <c r="A70" t="s">
        <v>129</v>
      </c>
      <c r="B70" t="s">
        <v>130</v>
      </c>
      <c r="C70" t="s">
        <v>109</v>
      </c>
      <c r="D70" t="s">
        <v>110</v>
      </c>
      <c r="E70" t="s">
        <v>192</v>
      </c>
      <c r="F70" t="s">
        <v>193</v>
      </c>
      <c r="G70" t="s">
        <v>113</v>
      </c>
      <c r="H70" t="s">
        <v>114</v>
      </c>
      <c r="I70" s="198">
        <v>74655</v>
      </c>
      <c r="J70" s="188"/>
      <c r="K70" s="199" t="s">
        <v>119</v>
      </c>
      <c r="L70" s="77"/>
      <c r="M70" s="77"/>
      <c r="N70" s="77"/>
      <c r="O70" s="149"/>
    </row>
    <row r="71" spans="1:15" ht="15" customHeight="1" x14ac:dyDescent="0.25">
      <c r="A71" t="s">
        <v>107</v>
      </c>
      <c r="B71" t="s">
        <v>108</v>
      </c>
      <c r="C71" t="s">
        <v>109</v>
      </c>
      <c r="D71" t="s">
        <v>110</v>
      </c>
      <c r="E71" t="s">
        <v>194</v>
      </c>
      <c r="F71" t="s">
        <v>195</v>
      </c>
      <c r="G71" t="s">
        <v>113</v>
      </c>
      <c r="H71" t="s">
        <v>114</v>
      </c>
      <c r="I71" s="198">
        <v>1758</v>
      </c>
      <c r="J71" s="188"/>
      <c r="K71" s="199" t="s">
        <v>115</v>
      </c>
      <c r="L71" s="77"/>
      <c r="M71" s="77"/>
      <c r="N71" s="77"/>
      <c r="O71" s="149"/>
    </row>
    <row r="72" spans="1:15" ht="15" customHeight="1" x14ac:dyDescent="0.25">
      <c r="A72" t="s">
        <v>117</v>
      </c>
      <c r="B72" t="s">
        <v>118</v>
      </c>
      <c r="C72" t="s">
        <v>109</v>
      </c>
      <c r="D72" t="s">
        <v>110</v>
      </c>
      <c r="E72" t="s">
        <v>194</v>
      </c>
      <c r="F72" t="s">
        <v>195</v>
      </c>
      <c r="G72" t="s">
        <v>113</v>
      </c>
      <c r="H72" t="s">
        <v>114</v>
      </c>
      <c r="I72" s="198">
        <v>12929</v>
      </c>
      <c r="J72" s="188"/>
      <c r="K72" s="199" t="s">
        <v>116</v>
      </c>
      <c r="L72" s="77"/>
      <c r="M72" s="77"/>
      <c r="N72" s="77"/>
      <c r="O72" s="149"/>
    </row>
    <row r="73" spans="1:15" ht="15" customHeight="1" x14ac:dyDescent="0.25">
      <c r="A73" t="s">
        <v>120</v>
      </c>
      <c r="B73" t="s">
        <v>121</v>
      </c>
      <c r="C73" t="s">
        <v>109</v>
      </c>
      <c r="D73" t="s">
        <v>110</v>
      </c>
      <c r="E73" t="s">
        <v>194</v>
      </c>
      <c r="F73" t="s">
        <v>195</v>
      </c>
      <c r="G73" t="s">
        <v>113</v>
      </c>
      <c r="H73" t="s">
        <v>114</v>
      </c>
      <c r="I73" s="198">
        <v>12893</v>
      </c>
      <c r="J73" s="188"/>
      <c r="K73" s="199" t="s">
        <v>116</v>
      </c>
      <c r="L73" s="77"/>
      <c r="M73" s="77"/>
      <c r="N73" s="77"/>
      <c r="O73" s="149"/>
    </row>
    <row r="74" spans="1:15" ht="15" customHeight="1" x14ac:dyDescent="0.25">
      <c r="A74" t="s">
        <v>123</v>
      </c>
      <c r="B74" t="s">
        <v>124</v>
      </c>
      <c r="C74" t="s">
        <v>109</v>
      </c>
      <c r="D74" t="s">
        <v>110</v>
      </c>
      <c r="E74" t="s">
        <v>194</v>
      </c>
      <c r="F74" t="s">
        <v>195</v>
      </c>
      <c r="G74" t="s">
        <v>113</v>
      </c>
      <c r="H74" t="s">
        <v>114</v>
      </c>
      <c r="I74" s="198">
        <v>20649</v>
      </c>
      <c r="J74" s="188"/>
      <c r="K74" s="199" t="s">
        <v>116</v>
      </c>
      <c r="L74" s="77"/>
      <c r="M74" s="77"/>
      <c r="N74" s="77"/>
      <c r="O74" s="149"/>
    </row>
    <row r="75" spans="1:15" ht="15" customHeight="1" x14ac:dyDescent="0.25">
      <c r="A75" t="s">
        <v>126</v>
      </c>
      <c r="B75" t="s">
        <v>127</v>
      </c>
      <c r="C75" t="s">
        <v>109</v>
      </c>
      <c r="D75" t="s">
        <v>110</v>
      </c>
      <c r="E75" t="s">
        <v>194</v>
      </c>
      <c r="F75" t="s">
        <v>195</v>
      </c>
      <c r="G75" t="s">
        <v>113</v>
      </c>
      <c r="H75" t="s">
        <v>114</v>
      </c>
      <c r="I75" s="198">
        <v>31268</v>
      </c>
      <c r="J75" s="188"/>
      <c r="K75" s="199" t="s">
        <v>116</v>
      </c>
      <c r="L75" s="77"/>
      <c r="M75" s="77"/>
      <c r="N75" s="77"/>
      <c r="O75" s="149"/>
    </row>
    <row r="76" spans="1:15" ht="15" customHeight="1" x14ac:dyDescent="0.25">
      <c r="A76" t="s">
        <v>196</v>
      </c>
      <c r="B76" t="s">
        <v>197</v>
      </c>
      <c r="C76" t="s">
        <v>109</v>
      </c>
      <c r="D76" t="s">
        <v>110</v>
      </c>
      <c r="E76" t="s">
        <v>198</v>
      </c>
      <c r="F76" t="s">
        <v>199</v>
      </c>
      <c r="G76" t="s">
        <v>113</v>
      </c>
      <c r="H76" t="s">
        <v>114</v>
      </c>
      <c r="I76" s="198">
        <v>4849232</v>
      </c>
      <c r="J76" s="188"/>
      <c r="K76" s="199" t="s">
        <v>119</v>
      </c>
      <c r="L76" s="77"/>
      <c r="M76" s="77"/>
      <c r="N76" s="77"/>
      <c r="O76" s="149"/>
    </row>
    <row r="77" spans="1:15" ht="15" customHeight="1" x14ac:dyDescent="0.25">
      <c r="A77" t="s">
        <v>196</v>
      </c>
      <c r="B77" t="s">
        <v>197</v>
      </c>
      <c r="C77" t="s">
        <v>109</v>
      </c>
      <c r="D77" t="s">
        <v>110</v>
      </c>
      <c r="E77" t="s">
        <v>200</v>
      </c>
      <c r="F77" t="s">
        <v>201</v>
      </c>
      <c r="G77" t="s">
        <v>113</v>
      </c>
      <c r="H77" t="s">
        <v>114</v>
      </c>
      <c r="I77" s="198">
        <v>1253240</v>
      </c>
      <c r="J77" s="188"/>
      <c r="K77" s="199" t="s">
        <v>119</v>
      </c>
      <c r="L77" s="77"/>
      <c r="M77" s="77"/>
      <c r="N77" s="77"/>
      <c r="O77" s="149"/>
    </row>
    <row r="78" spans="1:15" ht="15" customHeight="1" x14ac:dyDescent="0.25">
      <c r="A78" t="s">
        <v>107</v>
      </c>
      <c r="B78" t="s">
        <v>108</v>
      </c>
      <c r="C78" t="s">
        <v>109</v>
      </c>
      <c r="D78" t="s">
        <v>110</v>
      </c>
      <c r="E78" t="s">
        <v>202</v>
      </c>
      <c r="F78" t="s">
        <v>203</v>
      </c>
      <c r="G78" t="s">
        <v>113</v>
      </c>
      <c r="H78" t="s">
        <v>114</v>
      </c>
      <c r="I78" s="198">
        <v>60192</v>
      </c>
      <c r="J78" s="188"/>
      <c r="K78" s="199" t="s">
        <v>115</v>
      </c>
      <c r="L78" s="77"/>
      <c r="M78" s="77"/>
      <c r="N78" s="77"/>
      <c r="O78" s="149"/>
    </row>
    <row r="79" spans="1:15" ht="15" customHeight="1" x14ac:dyDescent="0.25">
      <c r="A79" t="s">
        <v>117</v>
      </c>
      <c r="B79" t="s">
        <v>118</v>
      </c>
      <c r="C79" t="s">
        <v>109</v>
      </c>
      <c r="D79" t="s">
        <v>110</v>
      </c>
      <c r="E79" t="s">
        <v>202</v>
      </c>
      <c r="F79" t="s">
        <v>203</v>
      </c>
      <c r="G79" t="s">
        <v>113</v>
      </c>
      <c r="H79" t="s">
        <v>114</v>
      </c>
      <c r="I79" s="198">
        <v>797242</v>
      </c>
      <c r="J79" s="188"/>
      <c r="K79" s="199" t="s">
        <v>122</v>
      </c>
      <c r="L79" s="77"/>
      <c r="M79" s="77"/>
      <c r="N79" s="77"/>
      <c r="O79" s="149"/>
    </row>
    <row r="80" spans="1:15" ht="15" customHeight="1" x14ac:dyDescent="0.25">
      <c r="A80" t="s">
        <v>120</v>
      </c>
      <c r="B80" t="s">
        <v>121</v>
      </c>
      <c r="C80" t="s">
        <v>109</v>
      </c>
      <c r="D80" t="s">
        <v>110</v>
      </c>
      <c r="E80" t="s">
        <v>202</v>
      </c>
      <c r="F80" t="s">
        <v>203</v>
      </c>
      <c r="G80" t="s">
        <v>113</v>
      </c>
      <c r="H80" t="s">
        <v>114</v>
      </c>
      <c r="I80" s="198">
        <v>967382</v>
      </c>
      <c r="J80" s="188"/>
      <c r="K80" s="199" t="s">
        <v>122</v>
      </c>
      <c r="L80" s="77"/>
      <c r="M80" s="77"/>
      <c r="N80" s="77"/>
      <c r="O80" s="149"/>
    </row>
    <row r="81" spans="1:15" ht="15" customHeight="1" x14ac:dyDescent="0.25">
      <c r="A81" t="s">
        <v>123</v>
      </c>
      <c r="B81" t="s">
        <v>124</v>
      </c>
      <c r="C81" t="s">
        <v>109</v>
      </c>
      <c r="D81" t="s">
        <v>110</v>
      </c>
      <c r="E81" t="s">
        <v>202</v>
      </c>
      <c r="F81" t="s">
        <v>203</v>
      </c>
      <c r="G81" t="s">
        <v>113</v>
      </c>
      <c r="H81" t="s">
        <v>114</v>
      </c>
      <c r="I81" s="198">
        <v>1774922</v>
      </c>
      <c r="J81" s="188"/>
      <c r="K81" s="199" t="s">
        <v>122</v>
      </c>
      <c r="L81" s="77"/>
      <c r="M81" s="77"/>
      <c r="N81" s="77"/>
      <c r="O81" s="149"/>
    </row>
    <row r="82" spans="1:15" ht="15" customHeight="1" x14ac:dyDescent="0.25">
      <c r="A82" t="s">
        <v>126</v>
      </c>
      <c r="B82" t="s">
        <v>127</v>
      </c>
      <c r="C82" t="s">
        <v>109</v>
      </c>
      <c r="D82" t="s">
        <v>110</v>
      </c>
      <c r="E82" t="s">
        <v>202</v>
      </c>
      <c r="F82" t="s">
        <v>203</v>
      </c>
      <c r="G82" t="s">
        <v>113</v>
      </c>
      <c r="H82" t="s">
        <v>114</v>
      </c>
      <c r="I82" s="198">
        <v>2612782</v>
      </c>
      <c r="J82" s="188"/>
      <c r="K82" s="199" t="s">
        <v>122</v>
      </c>
      <c r="L82" s="77"/>
      <c r="M82" s="77"/>
      <c r="N82" s="77"/>
      <c r="O82" s="149"/>
    </row>
    <row r="83" spans="1:15" ht="15" customHeight="1" x14ac:dyDescent="0.25">
      <c r="A83" t="s">
        <v>129</v>
      </c>
      <c r="B83" t="s">
        <v>130</v>
      </c>
      <c r="C83" t="s">
        <v>109</v>
      </c>
      <c r="D83" t="s">
        <v>110</v>
      </c>
      <c r="E83" t="s">
        <v>202</v>
      </c>
      <c r="F83" t="s">
        <v>203</v>
      </c>
      <c r="G83" t="s">
        <v>113</v>
      </c>
      <c r="H83" t="s">
        <v>114</v>
      </c>
      <c r="I83" s="198">
        <v>97242</v>
      </c>
      <c r="J83" s="188"/>
      <c r="K83" s="199" t="s">
        <v>122</v>
      </c>
      <c r="L83" s="77"/>
      <c r="M83" s="77"/>
      <c r="N83" s="77"/>
      <c r="O83" s="149"/>
    </row>
    <row r="84" spans="1:15" ht="15" customHeight="1" x14ac:dyDescent="0.25">
      <c r="A84" t="s">
        <v>154</v>
      </c>
      <c r="B84" t="s">
        <v>155</v>
      </c>
      <c r="C84" t="s">
        <v>109</v>
      </c>
      <c r="D84" t="s">
        <v>110</v>
      </c>
      <c r="E84" t="s">
        <v>202</v>
      </c>
      <c r="F84" t="s">
        <v>203</v>
      </c>
      <c r="G84" t="s">
        <v>113</v>
      </c>
      <c r="H84" t="s">
        <v>114</v>
      </c>
      <c r="I84" s="198">
        <v>130</v>
      </c>
      <c r="J84" s="188"/>
      <c r="K84" s="199" t="s">
        <v>122</v>
      </c>
      <c r="L84" s="77"/>
      <c r="M84" s="77"/>
      <c r="N84" s="77"/>
      <c r="O84" s="149"/>
    </row>
    <row r="85" spans="1:15" ht="15" customHeight="1" x14ac:dyDescent="0.25">
      <c r="A85" t="s">
        <v>117</v>
      </c>
      <c r="B85" t="s">
        <v>118</v>
      </c>
      <c r="C85" t="s">
        <v>109</v>
      </c>
      <c r="D85" t="s">
        <v>110</v>
      </c>
      <c r="E85" t="s">
        <v>204</v>
      </c>
      <c r="F85" t="s">
        <v>205</v>
      </c>
      <c r="G85" t="s">
        <v>113</v>
      </c>
      <c r="H85" t="s">
        <v>114</v>
      </c>
      <c r="I85" s="198">
        <v>1911</v>
      </c>
      <c r="J85" s="188"/>
      <c r="K85" s="199" t="s">
        <v>125</v>
      </c>
      <c r="L85" s="77"/>
      <c r="M85" s="77"/>
      <c r="N85" s="77"/>
      <c r="O85" s="149"/>
    </row>
    <row r="86" spans="1:15" ht="15" customHeight="1" x14ac:dyDescent="0.25">
      <c r="A86" t="s">
        <v>120</v>
      </c>
      <c r="B86" t="s">
        <v>121</v>
      </c>
      <c r="C86" t="s">
        <v>109</v>
      </c>
      <c r="D86" t="s">
        <v>110</v>
      </c>
      <c r="E86" t="s">
        <v>204</v>
      </c>
      <c r="F86" t="s">
        <v>205</v>
      </c>
      <c r="G86" t="s">
        <v>113</v>
      </c>
      <c r="H86" t="s">
        <v>114</v>
      </c>
      <c r="I86" s="198">
        <v>7294</v>
      </c>
      <c r="J86" s="188"/>
      <c r="K86" s="199" t="s">
        <v>125</v>
      </c>
      <c r="L86" s="77"/>
      <c r="M86" s="77"/>
      <c r="N86" s="77"/>
      <c r="O86" s="149"/>
    </row>
    <row r="87" spans="1:15" ht="15" customHeight="1" x14ac:dyDescent="0.25">
      <c r="A87" t="s">
        <v>123</v>
      </c>
      <c r="B87" t="s">
        <v>124</v>
      </c>
      <c r="C87" t="s">
        <v>109</v>
      </c>
      <c r="D87" t="s">
        <v>110</v>
      </c>
      <c r="E87" t="s">
        <v>204</v>
      </c>
      <c r="F87" t="s">
        <v>205</v>
      </c>
      <c r="G87" t="s">
        <v>113</v>
      </c>
      <c r="H87" t="s">
        <v>114</v>
      </c>
      <c r="I87" s="198">
        <v>11637</v>
      </c>
      <c r="J87" s="188"/>
      <c r="K87" s="199" t="s">
        <v>125</v>
      </c>
      <c r="L87" s="77"/>
      <c r="M87" s="77"/>
      <c r="N87" s="77"/>
      <c r="O87" s="149"/>
    </row>
    <row r="88" spans="1:15" ht="15" customHeight="1" x14ac:dyDescent="0.25">
      <c r="A88" t="s">
        <v>126</v>
      </c>
      <c r="B88" t="s">
        <v>127</v>
      </c>
      <c r="C88" t="s">
        <v>109</v>
      </c>
      <c r="D88" t="s">
        <v>110</v>
      </c>
      <c r="E88" t="s">
        <v>204</v>
      </c>
      <c r="F88" t="s">
        <v>205</v>
      </c>
      <c r="G88" t="s">
        <v>113</v>
      </c>
      <c r="H88" t="s">
        <v>114</v>
      </c>
      <c r="I88" s="198">
        <v>11830</v>
      </c>
      <c r="J88" s="188"/>
      <c r="K88" s="199" t="s">
        <v>125</v>
      </c>
      <c r="L88" s="77"/>
      <c r="M88" s="77"/>
      <c r="N88" s="77"/>
      <c r="O88" s="149"/>
    </row>
    <row r="89" spans="1:15" ht="15" customHeight="1" x14ac:dyDescent="0.25">
      <c r="A89" t="s">
        <v>117</v>
      </c>
      <c r="B89" t="s">
        <v>118</v>
      </c>
      <c r="C89" t="s">
        <v>109</v>
      </c>
      <c r="D89" t="s">
        <v>110</v>
      </c>
      <c r="E89" t="s">
        <v>206</v>
      </c>
      <c r="F89" t="s">
        <v>207</v>
      </c>
      <c r="G89" t="s">
        <v>113</v>
      </c>
      <c r="H89" t="s">
        <v>114</v>
      </c>
      <c r="I89" s="198">
        <v>495</v>
      </c>
      <c r="J89" s="188"/>
      <c r="K89" s="199" t="s">
        <v>125</v>
      </c>
      <c r="L89" s="77"/>
      <c r="M89" s="77"/>
      <c r="N89" s="77"/>
      <c r="O89" s="149"/>
    </row>
    <row r="90" spans="1:15" ht="15" customHeight="1" x14ac:dyDescent="0.25">
      <c r="A90" t="s">
        <v>117</v>
      </c>
      <c r="B90" t="s">
        <v>118</v>
      </c>
      <c r="C90" t="s">
        <v>109</v>
      </c>
      <c r="D90" t="s">
        <v>110</v>
      </c>
      <c r="E90" t="s">
        <v>208</v>
      </c>
      <c r="F90" t="s">
        <v>209</v>
      </c>
      <c r="G90" t="s">
        <v>113</v>
      </c>
      <c r="H90" t="s">
        <v>114</v>
      </c>
      <c r="I90" s="198">
        <v>29367</v>
      </c>
      <c r="J90" s="188"/>
      <c r="K90" s="199" t="s">
        <v>125</v>
      </c>
      <c r="L90" s="77"/>
      <c r="M90" s="77"/>
      <c r="N90" s="77"/>
      <c r="O90" s="149"/>
    </row>
    <row r="91" spans="1:15" ht="15" customHeight="1" x14ac:dyDescent="0.25">
      <c r="A91" t="s">
        <v>120</v>
      </c>
      <c r="B91" t="s">
        <v>121</v>
      </c>
      <c r="C91" t="s">
        <v>109</v>
      </c>
      <c r="D91" t="s">
        <v>110</v>
      </c>
      <c r="E91" t="s">
        <v>208</v>
      </c>
      <c r="F91" t="s">
        <v>209</v>
      </c>
      <c r="G91" t="s">
        <v>113</v>
      </c>
      <c r="H91" t="s">
        <v>114</v>
      </c>
      <c r="I91" s="198">
        <v>8220</v>
      </c>
      <c r="J91" s="188"/>
      <c r="K91" s="199" t="s">
        <v>125</v>
      </c>
      <c r="L91" s="77"/>
      <c r="M91" s="77"/>
      <c r="N91" s="77"/>
      <c r="O91" s="149"/>
    </row>
    <row r="92" spans="1:15" ht="15" customHeight="1" x14ac:dyDescent="0.25">
      <c r="A92" t="s">
        <v>123</v>
      </c>
      <c r="B92" t="s">
        <v>124</v>
      </c>
      <c r="C92" t="s">
        <v>109</v>
      </c>
      <c r="D92" t="s">
        <v>110</v>
      </c>
      <c r="E92" t="s">
        <v>208</v>
      </c>
      <c r="F92" t="s">
        <v>209</v>
      </c>
      <c r="G92" t="s">
        <v>113</v>
      </c>
      <c r="H92" t="s">
        <v>114</v>
      </c>
      <c r="I92" s="198">
        <v>38789</v>
      </c>
      <c r="J92" s="188"/>
      <c r="K92" s="199" t="s">
        <v>125</v>
      </c>
      <c r="L92" s="77"/>
      <c r="M92" s="77"/>
      <c r="N92" s="77"/>
      <c r="O92" s="149"/>
    </row>
    <row r="93" spans="1:15" ht="15" customHeight="1" x14ac:dyDescent="0.25">
      <c r="A93" t="s">
        <v>126</v>
      </c>
      <c r="B93" t="s">
        <v>127</v>
      </c>
      <c r="C93" t="s">
        <v>109</v>
      </c>
      <c r="D93" t="s">
        <v>110</v>
      </c>
      <c r="E93" t="s">
        <v>208</v>
      </c>
      <c r="F93" t="s">
        <v>209</v>
      </c>
      <c r="G93" t="s">
        <v>113</v>
      </c>
      <c r="H93" t="s">
        <v>114</v>
      </c>
      <c r="I93" s="198">
        <v>43267</v>
      </c>
      <c r="J93" s="188"/>
      <c r="K93" s="199" t="s">
        <v>125</v>
      </c>
      <c r="L93" s="77"/>
      <c r="M93" s="77"/>
      <c r="N93" s="77"/>
      <c r="O93" s="149"/>
    </row>
    <row r="94" spans="1:15" ht="15" customHeight="1" x14ac:dyDescent="0.25">
      <c r="A94" t="s">
        <v>154</v>
      </c>
      <c r="B94" t="s">
        <v>155</v>
      </c>
      <c r="C94" t="s">
        <v>109</v>
      </c>
      <c r="D94" t="s">
        <v>110</v>
      </c>
      <c r="E94" t="s">
        <v>208</v>
      </c>
      <c r="F94" t="s">
        <v>209</v>
      </c>
      <c r="G94" t="s">
        <v>113</v>
      </c>
      <c r="H94" t="s">
        <v>114</v>
      </c>
      <c r="I94" s="198">
        <v>1444</v>
      </c>
      <c r="J94" s="188"/>
      <c r="K94" s="199" t="s">
        <v>125</v>
      </c>
      <c r="L94" s="77"/>
      <c r="M94" s="77"/>
      <c r="N94" s="77"/>
      <c r="O94" s="149"/>
    </row>
    <row r="95" spans="1:15" ht="15" customHeight="1" x14ac:dyDescent="0.25">
      <c r="A95" t="s">
        <v>120</v>
      </c>
      <c r="B95" t="s">
        <v>121</v>
      </c>
      <c r="C95" t="s">
        <v>109</v>
      </c>
      <c r="D95" t="s">
        <v>110</v>
      </c>
      <c r="E95" t="s">
        <v>210</v>
      </c>
      <c r="F95" t="s">
        <v>211</v>
      </c>
      <c r="G95" t="s">
        <v>113</v>
      </c>
      <c r="H95" t="s">
        <v>114</v>
      </c>
      <c r="I95" s="198">
        <v>809</v>
      </c>
      <c r="J95" s="188"/>
      <c r="K95" s="199" t="s">
        <v>125</v>
      </c>
      <c r="L95" s="77"/>
      <c r="M95" s="77"/>
      <c r="N95" s="77"/>
      <c r="O95" s="149"/>
    </row>
    <row r="96" spans="1:15" ht="15" customHeight="1" x14ac:dyDescent="0.25">
      <c r="A96" t="s">
        <v>123</v>
      </c>
      <c r="B96" t="s">
        <v>124</v>
      </c>
      <c r="C96" t="s">
        <v>109</v>
      </c>
      <c r="D96" t="s">
        <v>110</v>
      </c>
      <c r="E96" t="s">
        <v>210</v>
      </c>
      <c r="F96" t="s">
        <v>211</v>
      </c>
      <c r="G96" t="s">
        <v>113</v>
      </c>
      <c r="H96" t="s">
        <v>114</v>
      </c>
      <c r="I96" s="198">
        <v>120</v>
      </c>
      <c r="J96" s="188"/>
      <c r="K96" s="199" t="s">
        <v>125</v>
      </c>
      <c r="L96" s="77"/>
      <c r="M96" s="77"/>
      <c r="N96" s="77"/>
      <c r="O96" s="149"/>
    </row>
    <row r="97" spans="1:15" ht="15" customHeight="1" x14ac:dyDescent="0.25">
      <c r="A97" t="s">
        <v>154</v>
      </c>
      <c r="B97" t="s">
        <v>155</v>
      </c>
      <c r="C97" t="s">
        <v>109</v>
      </c>
      <c r="D97" t="s">
        <v>110</v>
      </c>
      <c r="E97" t="s">
        <v>210</v>
      </c>
      <c r="F97" t="s">
        <v>211</v>
      </c>
      <c r="G97" t="s">
        <v>113</v>
      </c>
      <c r="H97" t="s">
        <v>114</v>
      </c>
      <c r="I97" s="198">
        <v>1363</v>
      </c>
      <c r="J97" s="188"/>
      <c r="K97" s="199" t="s">
        <v>125</v>
      </c>
      <c r="L97" s="77"/>
      <c r="M97" s="77"/>
      <c r="N97" s="77"/>
      <c r="O97" s="149"/>
    </row>
    <row r="98" spans="1:15" ht="15" customHeight="1" x14ac:dyDescent="0.25">
      <c r="A98" t="s">
        <v>123</v>
      </c>
      <c r="B98" t="s">
        <v>124</v>
      </c>
      <c r="C98" t="s">
        <v>109</v>
      </c>
      <c r="D98" t="s">
        <v>110</v>
      </c>
      <c r="E98" t="s">
        <v>212</v>
      </c>
      <c r="F98" t="s">
        <v>213</v>
      </c>
      <c r="G98" t="s">
        <v>113</v>
      </c>
      <c r="H98" t="s">
        <v>114</v>
      </c>
      <c r="I98" s="198">
        <v>26065</v>
      </c>
      <c r="J98" s="188"/>
      <c r="K98" s="199" t="s">
        <v>125</v>
      </c>
      <c r="L98" s="77"/>
      <c r="M98" s="77"/>
      <c r="N98" s="77"/>
      <c r="O98" s="149"/>
    </row>
    <row r="99" spans="1:15" ht="15" customHeight="1" x14ac:dyDescent="0.25">
      <c r="A99" t="s">
        <v>117</v>
      </c>
      <c r="B99" t="s">
        <v>118</v>
      </c>
      <c r="C99" t="s">
        <v>109</v>
      </c>
      <c r="D99" t="s">
        <v>110</v>
      </c>
      <c r="E99" t="s">
        <v>214</v>
      </c>
      <c r="F99" t="s">
        <v>215</v>
      </c>
      <c r="G99" t="s">
        <v>113</v>
      </c>
      <c r="H99" t="s">
        <v>114</v>
      </c>
      <c r="I99" s="198">
        <v>401</v>
      </c>
      <c r="J99" s="188"/>
      <c r="K99" s="199" t="s">
        <v>125</v>
      </c>
      <c r="L99" s="77"/>
      <c r="M99" s="77"/>
      <c r="N99" s="77"/>
      <c r="O99" s="149"/>
    </row>
    <row r="100" spans="1:15" ht="15" customHeight="1" x14ac:dyDescent="0.25">
      <c r="A100" t="s">
        <v>120</v>
      </c>
      <c r="B100" t="s">
        <v>121</v>
      </c>
      <c r="C100" t="s">
        <v>109</v>
      </c>
      <c r="D100" t="s">
        <v>110</v>
      </c>
      <c r="E100" t="s">
        <v>214</v>
      </c>
      <c r="F100" t="s">
        <v>215</v>
      </c>
      <c r="G100" t="s">
        <v>113</v>
      </c>
      <c r="H100" t="s">
        <v>114</v>
      </c>
      <c r="I100" s="198">
        <v>1334</v>
      </c>
      <c r="J100" s="188"/>
      <c r="K100" s="199" t="s">
        <v>125</v>
      </c>
      <c r="L100" s="77"/>
      <c r="M100" s="77"/>
      <c r="N100" s="77"/>
      <c r="O100" s="149"/>
    </row>
    <row r="101" spans="1:15" ht="15" customHeight="1" x14ac:dyDescent="0.25">
      <c r="A101" t="s">
        <v>123</v>
      </c>
      <c r="B101" t="s">
        <v>124</v>
      </c>
      <c r="C101" t="s">
        <v>109</v>
      </c>
      <c r="D101" t="s">
        <v>110</v>
      </c>
      <c r="E101" t="s">
        <v>214</v>
      </c>
      <c r="F101" t="s">
        <v>215</v>
      </c>
      <c r="G101" t="s">
        <v>113</v>
      </c>
      <c r="H101" t="s">
        <v>114</v>
      </c>
      <c r="I101" s="198">
        <v>7271</v>
      </c>
      <c r="J101" s="188"/>
      <c r="K101" s="199" t="s">
        <v>125</v>
      </c>
      <c r="L101" s="77"/>
      <c r="M101" s="77"/>
      <c r="N101" s="77"/>
      <c r="O101" s="149"/>
    </row>
    <row r="102" spans="1:15" ht="15" customHeight="1" x14ac:dyDescent="0.25">
      <c r="A102" t="s">
        <v>126</v>
      </c>
      <c r="B102" t="s">
        <v>127</v>
      </c>
      <c r="C102" t="s">
        <v>109</v>
      </c>
      <c r="D102" t="s">
        <v>110</v>
      </c>
      <c r="E102" t="s">
        <v>214</v>
      </c>
      <c r="F102" t="s">
        <v>215</v>
      </c>
      <c r="G102" t="s">
        <v>113</v>
      </c>
      <c r="H102" t="s">
        <v>114</v>
      </c>
      <c r="I102" s="198">
        <v>5461</v>
      </c>
      <c r="J102" s="188"/>
      <c r="K102" s="199" t="s">
        <v>125</v>
      </c>
      <c r="L102" s="77"/>
      <c r="M102" s="77"/>
      <c r="N102" s="77"/>
      <c r="O102" s="149"/>
    </row>
    <row r="103" spans="1:15" ht="15" customHeight="1" x14ac:dyDescent="0.25">
      <c r="A103" t="s">
        <v>107</v>
      </c>
      <c r="B103" t="s">
        <v>108</v>
      </c>
      <c r="C103" t="s">
        <v>109</v>
      </c>
      <c r="D103" t="s">
        <v>110</v>
      </c>
      <c r="E103" t="s">
        <v>216</v>
      </c>
      <c r="F103" t="s">
        <v>217</v>
      </c>
      <c r="G103" t="s">
        <v>113</v>
      </c>
      <c r="H103" t="s">
        <v>114</v>
      </c>
      <c r="I103" s="198">
        <v>-6969</v>
      </c>
      <c r="J103" s="188"/>
      <c r="K103" s="199" t="s">
        <v>115</v>
      </c>
      <c r="L103" s="77"/>
      <c r="M103" s="77"/>
      <c r="N103" s="77"/>
      <c r="O103" s="149"/>
    </row>
    <row r="104" spans="1:15" ht="15" customHeight="1" x14ac:dyDescent="0.25">
      <c r="A104" t="s">
        <v>117</v>
      </c>
      <c r="B104" t="s">
        <v>118</v>
      </c>
      <c r="C104" t="s">
        <v>109</v>
      </c>
      <c r="D104" t="s">
        <v>110</v>
      </c>
      <c r="E104" t="s">
        <v>216</v>
      </c>
      <c r="F104" t="s">
        <v>217</v>
      </c>
      <c r="G104" t="s">
        <v>113</v>
      </c>
      <c r="H104" t="s">
        <v>114</v>
      </c>
      <c r="I104" s="198">
        <v>128596</v>
      </c>
      <c r="J104" s="188"/>
      <c r="K104" s="199" t="s">
        <v>125</v>
      </c>
      <c r="L104" s="77"/>
      <c r="M104" s="77"/>
      <c r="N104" s="77"/>
      <c r="O104" s="149"/>
    </row>
    <row r="105" spans="1:15" ht="15" customHeight="1" x14ac:dyDescent="0.25">
      <c r="A105" t="s">
        <v>120</v>
      </c>
      <c r="B105" t="s">
        <v>121</v>
      </c>
      <c r="C105" t="s">
        <v>109</v>
      </c>
      <c r="D105" t="s">
        <v>110</v>
      </c>
      <c r="E105" t="s">
        <v>216</v>
      </c>
      <c r="F105" t="s">
        <v>217</v>
      </c>
      <c r="G105" t="s">
        <v>113</v>
      </c>
      <c r="H105" t="s">
        <v>114</v>
      </c>
      <c r="I105" s="198">
        <v>126804</v>
      </c>
      <c r="J105" s="188"/>
      <c r="K105" s="199" t="s">
        <v>125</v>
      </c>
      <c r="L105" s="77"/>
      <c r="M105" s="77"/>
      <c r="N105" s="77"/>
      <c r="O105" s="149"/>
    </row>
    <row r="106" spans="1:15" ht="15" customHeight="1" x14ac:dyDescent="0.25">
      <c r="A106" t="s">
        <v>123</v>
      </c>
      <c r="B106" t="s">
        <v>124</v>
      </c>
      <c r="C106" t="s">
        <v>109</v>
      </c>
      <c r="D106" t="s">
        <v>110</v>
      </c>
      <c r="E106" t="s">
        <v>216</v>
      </c>
      <c r="F106" t="s">
        <v>217</v>
      </c>
      <c r="G106" t="s">
        <v>113</v>
      </c>
      <c r="H106" t="s">
        <v>114</v>
      </c>
      <c r="I106" s="198">
        <v>299476</v>
      </c>
      <c r="J106" s="188"/>
      <c r="K106" s="199" t="s">
        <v>125</v>
      </c>
      <c r="L106" s="77"/>
      <c r="M106" s="77"/>
      <c r="N106" s="77"/>
      <c r="O106" s="149"/>
    </row>
    <row r="107" spans="1:15" ht="15" customHeight="1" x14ac:dyDescent="0.25">
      <c r="A107" t="s">
        <v>126</v>
      </c>
      <c r="B107" t="s">
        <v>127</v>
      </c>
      <c r="C107" t="s">
        <v>109</v>
      </c>
      <c r="D107" t="s">
        <v>110</v>
      </c>
      <c r="E107" t="s">
        <v>216</v>
      </c>
      <c r="F107" t="s">
        <v>217</v>
      </c>
      <c r="G107" t="s">
        <v>113</v>
      </c>
      <c r="H107" t="s">
        <v>114</v>
      </c>
      <c r="I107" s="198">
        <v>431514</v>
      </c>
      <c r="J107" s="188"/>
      <c r="K107" s="199" t="s">
        <v>125</v>
      </c>
      <c r="L107" s="77"/>
      <c r="M107" s="77"/>
      <c r="N107" s="77"/>
      <c r="O107" s="149"/>
    </row>
    <row r="108" spans="1:15" ht="15" customHeight="1" x14ac:dyDescent="0.25">
      <c r="A108" t="s">
        <v>107</v>
      </c>
      <c r="B108" t="s">
        <v>108</v>
      </c>
      <c r="C108" t="s">
        <v>109</v>
      </c>
      <c r="D108" t="s">
        <v>110</v>
      </c>
      <c r="E108" t="s">
        <v>218</v>
      </c>
      <c r="F108" t="s">
        <v>219</v>
      </c>
      <c r="G108" t="s">
        <v>113</v>
      </c>
      <c r="H108" t="s">
        <v>114</v>
      </c>
      <c r="I108" s="198">
        <v>13092</v>
      </c>
      <c r="J108" s="188"/>
      <c r="K108" s="199" t="s">
        <v>115</v>
      </c>
      <c r="L108" s="77"/>
      <c r="M108" s="77"/>
      <c r="N108" s="77"/>
      <c r="O108" s="149"/>
    </row>
    <row r="109" spans="1:15" ht="15" customHeight="1" x14ac:dyDescent="0.25">
      <c r="A109" t="s">
        <v>117</v>
      </c>
      <c r="B109" t="s">
        <v>118</v>
      </c>
      <c r="C109" t="s">
        <v>109</v>
      </c>
      <c r="D109" t="s">
        <v>110</v>
      </c>
      <c r="E109" t="s">
        <v>218</v>
      </c>
      <c r="F109" t="s">
        <v>219</v>
      </c>
      <c r="G109" t="s">
        <v>113</v>
      </c>
      <c r="H109" t="s">
        <v>114</v>
      </c>
      <c r="I109" s="198">
        <v>51314</v>
      </c>
      <c r="J109" s="188"/>
      <c r="K109" s="199" t="s">
        <v>125</v>
      </c>
      <c r="L109" s="77"/>
      <c r="M109" s="77"/>
      <c r="N109" s="77"/>
      <c r="O109" s="149"/>
    </row>
    <row r="110" spans="1:15" ht="15" customHeight="1" x14ac:dyDescent="0.25">
      <c r="A110" t="s">
        <v>120</v>
      </c>
      <c r="B110" t="s">
        <v>121</v>
      </c>
      <c r="C110" t="s">
        <v>109</v>
      </c>
      <c r="D110" t="s">
        <v>110</v>
      </c>
      <c r="E110" t="s">
        <v>218</v>
      </c>
      <c r="F110" t="s">
        <v>219</v>
      </c>
      <c r="G110" t="s">
        <v>113</v>
      </c>
      <c r="H110" t="s">
        <v>114</v>
      </c>
      <c r="I110" s="198">
        <v>8715</v>
      </c>
      <c r="J110" s="188"/>
      <c r="K110" s="199" t="s">
        <v>125</v>
      </c>
      <c r="L110" s="77"/>
      <c r="M110" s="77"/>
      <c r="N110" s="77"/>
      <c r="O110" s="149"/>
    </row>
    <row r="111" spans="1:15" ht="15" customHeight="1" x14ac:dyDescent="0.25">
      <c r="A111" t="s">
        <v>123</v>
      </c>
      <c r="B111" t="s">
        <v>124</v>
      </c>
      <c r="C111" t="s">
        <v>109</v>
      </c>
      <c r="D111" t="s">
        <v>110</v>
      </c>
      <c r="E111" t="s">
        <v>218</v>
      </c>
      <c r="F111" t="s">
        <v>219</v>
      </c>
      <c r="G111" t="s">
        <v>113</v>
      </c>
      <c r="H111" t="s">
        <v>114</v>
      </c>
      <c r="I111" s="198">
        <v>115439</v>
      </c>
      <c r="J111" s="188"/>
      <c r="K111" s="199" t="s">
        <v>125</v>
      </c>
      <c r="L111" s="77"/>
      <c r="M111" s="77"/>
      <c r="N111" s="77"/>
      <c r="O111" s="149"/>
    </row>
    <row r="112" spans="1:15" ht="15" customHeight="1" x14ac:dyDescent="0.25">
      <c r="A112" t="s">
        <v>126</v>
      </c>
      <c r="B112" t="s">
        <v>127</v>
      </c>
      <c r="C112" t="s">
        <v>109</v>
      </c>
      <c r="D112" t="s">
        <v>110</v>
      </c>
      <c r="E112" t="s">
        <v>218</v>
      </c>
      <c r="F112" t="s">
        <v>219</v>
      </c>
      <c r="G112" t="s">
        <v>113</v>
      </c>
      <c r="H112" t="s">
        <v>114</v>
      </c>
      <c r="I112" s="198">
        <v>177091</v>
      </c>
      <c r="J112" s="188"/>
      <c r="K112" s="199" t="s">
        <v>125</v>
      </c>
      <c r="L112" s="77"/>
      <c r="M112" s="77"/>
      <c r="N112" s="77"/>
      <c r="O112" s="149"/>
    </row>
    <row r="113" spans="1:15" ht="15" customHeight="1" x14ac:dyDescent="0.25">
      <c r="A113" t="s">
        <v>129</v>
      </c>
      <c r="B113" t="s">
        <v>130</v>
      </c>
      <c r="C113" t="s">
        <v>109</v>
      </c>
      <c r="D113" t="s">
        <v>110</v>
      </c>
      <c r="E113" t="s">
        <v>218</v>
      </c>
      <c r="F113" t="s">
        <v>219</v>
      </c>
      <c r="G113" t="s">
        <v>113</v>
      </c>
      <c r="H113" t="s">
        <v>114</v>
      </c>
      <c r="I113" s="198">
        <v>1592</v>
      </c>
      <c r="J113" s="188"/>
      <c r="K113" s="199" t="s">
        <v>125</v>
      </c>
      <c r="L113" s="77"/>
      <c r="M113" s="77"/>
      <c r="N113" s="77"/>
      <c r="O113" s="149"/>
    </row>
    <row r="114" spans="1:15" ht="15" customHeight="1" x14ac:dyDescent="0.25">
      <c r="A114" t="s">
        <v>220</v>
      </c>
      <c r="B114" t="s">
        <v>221</v>
      </c>
      <c r="C114" t="s">
        <v>109</v>
      </c>
      <c r="D114" t="s">
        <v>110</v>
      </c>
      <c r="E114" t="s">
        <v>218</v>
      </c>
      <c r="F114" t="s">
        <v>219</v>
      </c>
      <c r="G114" t="s">
        <v>113</v>
      </c>
      <c r="H114" t="s">
        <v>114</v>
      </c>
      <c r="I114" s="198">
        <v>895</v>
      </c>
      <c r="J114" s="188"/>
      <c r="K114" s="199" t="s">
        <v>125</v>
      </c>
      <c r="L114" s="77"/>
      <c r="M114" s="77"/>
      <c r="N114" s="77"/>
      <c r="O114" s="149"/>
    </row>
    <row r="115" spans="1:15" ht="15" customHeight="1" x14ac:dyDescent="0.25">
      <c r="A115" t="s">
        <v>154</v>
      </c>
      <c r="B115" t="s">
        <v>155</v>
      </c>
      <c r="C115" t="s">
        <v>109</v>
      </c>
      <c r="D115" t="s">
        <v>110</v>
      </c>
      <c r="E115" t="s">
        <v>218</v>
      </c>
      <c r="F115" t="s">
        <v>219</v>
      </c>
      <c r="G115" t="s">
        <v>113</v>
      </c>
      <c r="H115" t="s">
        <v>114</v>
      </c>
      <c r="I115" s="198">
        <v>6621</v>
      </c>
      <c r="J115" s="188"/>
      <c r="K115" s="199" t="s">
        <v>125</v>
      </c>
      <c r="L115" s="77"/>
      <c r="M115" s="77"/>
      <c r="N115" s="77"/>
      <c r="O115" s="149"/>
    </row>
    <row r="116" spans="1:15" ht="15" customHeight="1" x14ac:dyDescent="0.25">
      <c r="A116" t="s">
        <v>117</v>
      </c>
      <c r="B116" t="s">
        <v>118</v>
      </c>
      <c r="C116" t="s">
        <v>109</v>
      </c>
      <c r="D116" t="s">
        <v>110</v>
      </c>
      <c r="E116" t="s">
        <v>222</v>
      </c>
      <c r="F116" t="s">
        <v>223</v>
      </c>
      <c r="G116" t="s">
        <v>113</v>
      </c>
      <c r="H116" t="s">
        <v>114</v>
      </c>
      <c r="I116" s="198">
        <v>13377</v>
      </c>
      <c r="J116" s="188"/>
      <c r="K116" s="199" t="s">
        <v>125</v>
      </c>
      <c r="L116" s="77"/>
      <c r="M116" s="77"/>
      <c r="N116" s="77"/>
      <c r="O116" s="149"/>
    </row>
    <row r="117" spans="1:15" ht="15" customHeight="1" x14ac:dyDescent="0.25">
      <c r="A117" t="s">
        <v>120</v>
      </c>
      <c r="B117" t="s">
        <v>121</v>
      </c>
      <c r="C117" t="s">
        <v>109</v>
      </c>
      <c r="D117" t="s">
        <v>110</v>
      </c>
      <c r="E117" t="s">
        <v>222</v>
      </c>
      <c r="F117" t="s">
        <v>223</v>
      </c>
      <c r="G117" t="s">
        <v>113</v>
      </c>
      <c r="H117" t="s">
        <v>114</v>
      </c>
      <c r="I117" s="198">
        <v>14736</v>
      </c>
      <c r="J117" s="188"/>
      <c r="K117" s="199" t="s">
        <v>125</v>
      </c>
      <c r="L117" s="77"/>
      <c r="M117" s="77"/>
      <c r="N117" s="77"/>
      <c r="O117" s="149"/>
    </row>
    <row r="118" spans="1:15" ht="15" customHeight="1" x14ac:dyDescent="0.25">
      <c r="A118" t="s">
        <v>123</v>
      </c>
      <c r="B118" t="s">
        <v>124</v>
      </c>
      <c r="C118" t="s">
        <v>109</v>
      </c>
      <c r="D118" t="s">
        <v>110</v>
      </c>
      <c r="E118" t="s">
        <v>222</v>
      </c>
      <c r="F118" t="s">
        <v>223</v>
      </c>
      <c r="G118" t="s">
        <v>113</v>
      </c>
      <c r="H118" t="s">
        <v>114</v>
      </c>
      <c r="I118" s="198">
        <v>13076</v>
      </c>
      <c r="J118" s="188"/>
      <c r="K118" s="199" t="s">
        <v>125</v>
      </c>
      <c r="L118" s="77"/>
      <c r="M118" s="77"/>
      <c r="N118" s="77"/>
      <c r="O118" s="149"/>
    </row>
    <row r="119" spans="1:15" ht="15" customHeight="1" x14ac:dyDescent="0.25">
      <c r="A119" t="s">
        <v>126</v>
      </c>
      <c r="B119" t="s">
        <v>127</v>
      </c>
      <c r="C119" t="s">
        <v>109</v>
      </c>
      <c r="D119" t="s">
        <v>110</v>
      </c>
      <c r="E119" t="s">
        <v>222</v>
      </c>
      <c r="F119" t="s">
        <v>223</v>
      </c>
      <c r="G119" t="s">
        <v>113</v>
      </c>
      <c r="H119" t="s">
        <v>114</v>
      </c>
      <c r="I119" s="198">
        <v>28546</v>
      </c>
      <c r="J119" s="188"/>
      <c r="K119" s="199" t="s">
        <v>125</v>
      </c>
      <c r="L119" s="77"/>
      <c r="M119" s="77"/>
      <c r="N119" s="77"/>
      <c r="O119" s="149"/>
    </row>
    <row r="120" spans="1:15" ht="15" customHeight="1" x14ac:dyDescent="0.25">
      <c r="A120" t="s">
        <v>220</v>
      </c>
      <c r="B120" t="s">
        <v>221</v>
      </c>
      <c r="C120" t="s">
        <v>109</v>
      </c>
      <c r="D120" t="s">
        <v>110</v>
      </c>
      <c r="E120" t="s">
        <v>222</v>
      </c>
      <c r="F120" t="s">
        <v>223</v>
      </c>
      <c r="G120" t="s">
        <v>113</v>
      </c>
      <c r="H120" t="s">
        <v>114</v>
      </c>
      <c r="I120" s="198">
        <v>184</v>
      </c>
      <c r="J120" s="188"/>
      <c r="K120" s="199" t="s">
        <v>125</v>
      </c>
      <c r="L120" s="77"/>
      <c r="M120" s="77"/>
      <c r="N120" s="77"/>
      <c r="O120" s="149"/>
    </row>
    <row r="121" spans="1:15" ht="15" customHeight="1" x14ac:dyDescent="0.25">
      <c r="A121" t="s">
        <v>107</v>
      </c>
      <c r="B121" t="s">
        <v>108</v>
      </c>
      <c r="C121" t="s">
        <v>109</v>
      </c>
      <c r="D121" t="s">
        <v>110</v>
      </c>
      <c r="E121" t="s">
        <v>224</v>
      </c>
      <c r="F121" t="s">
        <v>225</v>
      </c>
      <c r="G121" t="s">
        <v>113</v>
      </c>
      <c r="H121" t="s">
        <v>114</v>
      </c>
      <c r="I121" s="198">
        <v>1304</v>
      </c>
      <c r="J121" s="188"/>
      <c r="K121" s="199" t="s">
        <v>115</v>
      </c>
      <c r="L121" s="77"/>
      <c r="M121" s="77"/>
      <c r="N121" s="77"/>
      <c r="O121" s="149"/>
    </row>
    <row r="122" spans="1:15" ht="15" customHeight="1" x14ac:dyDescent="0.25">
      <c r="A122" t="s">
        <v>117</v>
      </c>
      <c r="B122" t="s">
        <v>118</v>
      </c>
      <c r="C122" t="s">
        <v>109</v>
      </c>
      <c r="D122" t="s">
        <v>110</v>
      </c>
      <c r="E122" t="s">
        <v>224</v>
      </c>
      <c r="F122" t="s">
        <v>225</v>
      </c>
      <c r="G122" t="s">
        <v>113</v>
      </c>
      <c r="H122" t="s">
        <v>114</v>
      </c>
      <c r="I122" s="198">
        <v>1967</v>
      </c>
      <c r="J122" s="188"/>
      <c r="K122" s="199" t="s">
        <v>125</v>
      </c>
      <c r="L122" s="77"/>
      <c r="M122" s="77"/>
      <c r="N122" s="77"/>
      <c r="O122" s="149"/>
    </row>
    <row r="123" spans="1:15" ht="15" customHeight="1" x14ac:dyDescent="0.25">
      <c r="A123" t="s">
        <v>120</v>
      </c>
      <c r="B123" t="s">
        <v>121</v>
      </c>
      <c r="C123" t="s">
        <v>109</v>
      </c>
      <c r="D123" t="s">
        <v>110</v>
      </c>
      <c r="E123" t="s">
        <v>224</v>
      </c>
      <c r="F123" t="s">
        <v>225</v>
      </c>
      <c r="G123" t="s">
        <v>113</v>
      </c>
      <c r="H123" t="s">
        <v>114</v>
      </c>
      <c r="I123" s="198">
        <v>1412</v>
      </c>
      <c r="J123" s="188"/>
      <c r="K123" s="199" t="s">
        <v>125</v>
      </c>
      <c r="L123" s="77"/>
      <c r="M123" s="77"/>
      <c r="N123" s="77"/>
      <c r="O123" s="149"/>
    </row>
    <row r="124" spans="1:15" ht="15" customHeight="1" x14ac:dyDescent="0.25">
      <c r="A124" t="s">
        <v>123</v>
      </c>
      <c r="B124" t="s">
        <v>124</v>
      </c>
      <c r="C124" t="s">
        <v>109</v>
      </c>
      <c r="D124" t="s">
        <v>110</v>
      </c>
      <c r="E124" t="s">
        <v>224</v>
      </c>
      <c r="F124" t="s">
        <v>225</v>
      </c>
      <c r="G124" t="s">
        <v>113</v>
      </c>
      <c r="H124" t="s">
        <v>114</v>
      </c>
      <c r="I124" s="198">
        <v>7671</v>
      </c>
      <c r="J124" s="188"/>
      <c r="K124" s="199" t="s">
        <v>125</v>
      </c>
      <c r="L124" s="77"/>
      <c r="M124" s="77"/>
      <c r="N124" s="77"/>
      <c r="O124" s="149"/>
    </row>
    <row r="125" spans="1:15" ht="15" customHeight="1" x14ac:dyDescent="0.25">
      <c r="A125" t="s">
        <v>126</v>
      </c>
      <c r="B125" t="s">
        <v>127</v>
      </c>
      <c r="C125" t="s">
        <v>109</v>
      </c>
      <c r="D125" t="s">
        <v>110</v>
      </c>
      <c r="E125" t="s">
        <v>224</v>
      </c>
      <c r="F125" t="s">
        <v>225</v>
      </c>
      <c r="G125" t="s">
        <v>113</v>
      </c>
      <c r="H125" t="s">
        <v>114</v>
      </c>
      <c r="I125" s="198">
        <v>2273</v>
      </c>
      <c r="J125" s="188"/>
      <c r="K125" s="199" t="s">
        <v>125</v>
      </c>
      <c r="L125" s="77"/>
      <c r="M125" s="77"/>
      <c r="N125" s="77"/>
      <c r="O125" s="149"/>
    </row>
    <row r="126" spans="1:15" ht="15" customHeight="1" x14ac:dyDescent="0.25">
      <c r="A126" t="s">
        <v>107</v>
      </c>
      <c r="B126" t="s">
        <v>108</v>
      </c>
      <c r="C126" t="s">
        <v>109</v>
      </c>
      <c r="D126" t="s">
        <v>110</v>
      </c>
      <c r="E126" t="s">
        <v>228</v>
      </c>
      <c r="F126" t="s">
        <v>229</v>
      </c>
      <c r="G126" t="s">
        <v>113</v>
      </c>
      <c r="H126" t="s">
        <v>114</v>
      </c>
      <c r="I126" s="198">
        <v>3469</v>
      </c>
      <c r="J126" s="188"/>
      <c r="K126" s="199" t="s">
        <v>115</v>
      </c>
      <c r="L126" s="77"/>
      <c r="M126" s="77"/>
      <c r="N126" s="77"/>
      <c r="O126" s="149"/>
    </row>
    <row r="127" spans="1:15" ht="15" customHeight="1" x14ac:dyDescent="0.25">
      <c r="A127" t="s">
        <v>117</v>
      </c>
      <c r="B127" t="s">
        <v>118</v>
      </c>
      <c r="C127" t="s">
        <v>109</v>
      </c>
      <c r="D127" t="s">
        <v>110</v>
      </c>
      <c r="E127" t="s">
        <v>228</v>
      </c>
      <c r="F127" t="s">
        <v>229</v>
      </c>
      <c r="G127" t="s">
        <v>113</v>
      </c>
      <c r="H127" t="s">
        <v>114</v>
      </c>
      <c r="I127" s="198">
        <v>22240</v>
      </c>
      <c r="J127" s="188"/>
      <c r="K127" s="199" t="s">
        <v>125</v>
      </c>
      <c r="L127" s="77"/>
      <c r="M127" s="77"/>
      <c r="N127" s="77"/>
      <c r="O127" s="149"/>
    </row>
    <row r="128" spans="1:15" ht="15" customHeight="1" x14ac:dyDescent="0.25">
      <c r="A128" t="s">
        <v>120</v>
      </c>
      <c r="B128" t="s">
        <v>121</v>
      </c>
      <c r="C128" t="s">
        <v>109</v>
      </c>
      <c r="D128" t="s">
        <v>110</v>
      </c>
      <c r="E128" t="s">
        <v>228</v>
      </c>
      <c r="F128" t="s">
        <v>229</v>
      </c>
      <c r="G128" t="s">
        <v>113</v>
      </c>
      <c r="H128" t="s">
        <v>114</v>
      </c>
      <c r="I128" s="198">
        <v>18719</v>
      </c>
      <c r="J128" s="188"/>
      <c r="K128" s="199" t="s">
        <v>125</v>
      </c>
      <c r="L128" s="77"/>
      <c r="M128" s="77"/>
      <c r="N128" s="77"/>
      <c r="O128" s="149"/>
    </row>
    <row r="129" spans="1:15" ht="15" customHeight="1" x14ac:dyDescent="0.25">
      <c r="A129" t="s">
        <v>123</v>
      </c>
      <c r="B129" t="s">
        <v>124</v>
      </c>
      <c r="C129" t="s">
        <v>109</v>
      </c>
      <c r="D129" t="s">
        <v>110</v>
      </c>
      <c r="E129" t="s">
        <v>228</v>
      </c>
      <c r="F129" t="s">
        <v>229</v>
      </c>
      <c r="G129" t="s">
        <v>113</v>
      </c>
      <c r="H129" t="s">
        <v>114</v>
      </c>
      <c r="I129" s="198">
        <v>39325</v>
      </c>
      <c r="J129" s="188"/>
      <c r="K129" s="199" t="s">
        <v>125</v>
      </c>
      <c r="L129" s="77"/>
      <c r="M129" s="77"/>
      <c r="N129" s="77"/>
      <c r="O129" s="149"/>
    </row>
    <row r="130" spans="1:15" ht="15" customHeight="1" x14ac:dyDescent="0.25">
      <c r="A130" t="s">
        <v>126</v>
      </c>
      <c r="B130" t="s">
        <v>127</v>
      </c>
      <c r="C130" t="s">
        <v>109</v>
      </c>
      <c r="D130" t="s">
        <v>110</v>
      </c>
      <c r="E130" t="s">
        <v>228</v>
      </c>
      <c r="F130" t="s">
        <v>229</v>
      </c>
      <c r="G130" t="s">
        <v>113</v>
      </c>
      <c r="H130" t="s">
        <v>114</v>
      </c>
      <c r="I130" s="198">
        <v>57550</v>
      </c>
      <c r="J130" s="188"/>
      <c r="K130" s="199" t="s">
        <v>125</v>
      </c>
      <c r="L130" s="77"/>
      <c r="M130" s="77"/>
      <c r="N130" s="77"/>
      <c r="O130" s="149"/>
    </row>
    <row r="131" spans="1:15" ht="15" customHeight="1" x14ac:dyDescent="0.25">
      <c r="A131" t="s">
        <v>154</v>
      </c>
      <c r="B131" t="s">
        <v>155</v>
      </c>
      <c r="C131" t="s">
        <v>109</v>
      </c>
      <c r="D131" t="s">
        <v>110</v>
      </c>
      <c r="E131" t="s">
        <v>228</v>
      </c>
      <c r="F131" t="s">
        <v>229</v>
      </c>
      <c r="G131" t="s">
        <v>113</v>
      </c>
      <c r="H131" t="s">
        <v>114</v>
      </c>
      <c r="I131" s="198">
        <v>3120</v>
      </c>
      <c r="J131" s="188"/>
      <c r="K131" s="199" t="s">
        <v>125</v>
      </c>
      <c r="L131" s="77"/>
      <c r="M131" s="77"/>
      <c r="N131" s="77"/>
      <c r="O131" s="149"/>
    </row>
    <row r="132" spans="1:15" ht="15" customHeight="1" x14ac:dyDescent="0.25">
      <c r="A132" t="s">
        <v>117</v>
      </c>
      <c r="B132" t="s">
        <v>118</v>
      </c>
      <c r="C132" t="s">
        <v>109</v>
      </c>
      <c r="D132" t="s">
        <v>110</v>
      </c>
      <c r="E132" t="s">
        <v>230</v>
      </c>
      <c r="F132" t="s">
        <v>231</v>
      </c>
      <c r="G132" t="s">
        <v>113</v>
      </c>
      <c r="H132" t="s">
        <v>114</v>
      </c>
      <c r="I132" s="198">
        <v>2208</v>
      </c>
      <c r="J132" s="188"/>
      <c r="K132" s="199" t="s">
        <v>125</v>
      </c>
      <c r="L132" s="77"/>
      <c r="M132" s="77"/>
      <c r="N132" s="77"/>
      <c r="O132" s="149"/>
    </row>
    <row r="133" spans="1:15" ht="15" customHeight="1" x14ac:dyDescent="0.25">
      <c r="A133" t="s">
        <v>120</v>
      </c>
      <c r="B133" t="s">
        <v>121</v>
      </c>
      <c r="C133" t="s">
        <v>109</v>
      </c>
      <c r="D133" t="s">
        <v>110</v>
      </c>
      <c r="E133" t="s">
        <v>230</v>
      </c>
      <c r="F133" t="s">
        <v>231</v>
      </c>
      <c r="G133" t="s">
        <v>113</v>
      </c>
      <c r="H133" t="s">
        <v>114</v>
      </c>
      <c r="I133" s="198">
        <v>1131</v>
      </c>
      <c r="J133" s="188"/>
      <c r="K133" s="199" t="s">
        <v>125</v>
      </c>
      <c r="L133" s="77"/>
      <c r="M133" s="77"/>
      <c r="N133" s="77"/>
      <c r="O133" s="149"/>
    </row>
    <row r="134" spans="1:15" ht="15" customHeight="1" x14ac:dyDescent="0.25">
      <c r="A134" t="s">
        <v>123</v>
      </c>
      <c r="B134" t="s">
        <v>124</v>
      </c>
      <c r="C134" t="s">
        <v>109</v>
      </c>
      <c r="D134" t="s">
        <v>110</v>
      </c>
      <c r="E134" t="s">
        <v>230</v>
      </c>
      <c r="F134" t="s">
        <v>231</v>
      </c>
      <c r="G134" t="s">
        <v>113</v>
      </c>
      <c r="H134" t="s">
        <v>114</v>
      </c>
      <c r="I134" s="198">
        <v>4952</v>
      </c>
      <c r="J134" s="188"/>
      <c r="K134" s="199" t="s">
        <v>125</v>
      </c>
      <c r="L134" s="77"/>
      <c r="M134" s="77"/>
      <c r="N134" s="77"/>
      <c r="O134" s="149"/>
    </row>
    <row r="135" spans="1:15" ht="15" customHeight="1" x14ac:dyDescent="0.25">
      <c r="A135" t="s">
        <v>126</v>
      </c>
      <c r="B135" t="s">
        <v>127</v>
      </c>
      <c r="C135" t="s">
        <v>109</v>
      </c>
      <c r="D135" t="s">
        <v>110</v>
      </c>
      <c r="E135" t="s">
        <v>230</v>
      </c>
      <c r="F135" t="s">
        <v>231</v>
      </c>
      <c r="G135" t="s">
        <v>113</v>
      </c>
      <c r="H135" t="s">
        <v>114</v>
      </c>
      <c r="I135" s="198">
        <v>5906</v>
      </c>
      <c r="J135" s="188"/>
      <c r="K135" s="199" t="s">
        <v>125</v>
      </c>
      <c r="L135" s="77"/>
      <c r="M135" s="77"/>
      <c r="N135" s="77"/>
      <c r="O135" s="149"/>
    </row>
    <row r="136" spans="1:15" ht="15" customHeight="1" x14ac:dyDescent="0.25">
      <c r="A136" t="s">
        <v>107</v>
      </c>
      <c r="B136" t="s">
        <v>108</v>
      </c>
      <c r="C136" t="s">
        <v>109</v>
      </c>
      <c r="D136" t="s">
        <v>110</v>
      </c>
      <c r="E136" t="s">
        <v>232</v>
      </c>
      <c r="F136" t="s">
        <v>233</v>
      </c>
      <c r="G136" t="s">
        <v>113</v>
      </c>
      <c r="H136" t="s">
        <v>114</v>
      </c>
      <c r="I136" s="198">
        <v>103</v>
      </c>
      <c r="J136" s="188"/>
      <c r="K136" s="199" t="s">
        <v>115</v>
      </c>
      <c r="L136" s="77"/>
      <c r="M136" s="77"/>
      <c r="N136" s="77"/>
      <c r="O136" s="149"/>
    </row>
    <row r="137" spans="1:15" ht="15" customHeight="1" x14ac:dyDescent="0.25">
      <c r="A137" t="s">
        <v>117</v>
      </c>
      <c r="B137" t="s">
        <v>118</v>
      </c>
      <c r="C137" t="s">
        <v>109</v>
      </c>
      <c r="D137" t="s">
        <v>110</v>
      </c>
      <c r="E137" t="s">
        <v>232</v>
      </c>
      <c r="F137" t="s">
        <v>233</v>
      </c>
      <c r="G137" t="s">
        <v>113</v>
      </c>
      <c r="H137" t="s">
        <v>114</v>
      </c>
      <c r="I137" s="198">
        <v>4796</v>
      </c>
      <c r="J137" s="188"/>
      <c r="K137" s="199" t="s">
        <v>125</v>
      </c>
      <c r="L137" s="77"/>
      <c r="M137" s="77"/>
      <c r="N137" s="77"/>
      <c r="O137" s="149"/>
    </row>
    <row r="138" spans="1:15" ht="15" customHeight="1" x14ac:dyDescent="0.25">
      <c r="A138" t="s">
        <v>120</v>
      </c>
      <c r="B138" t="s">
        <v>121</v>
      </c>
      <c r="C138" t="s">
        <v>109</v>
      </c>
      <c r="D138" t="s">
        <v>110</v>
      </c>
      <c r="E138" t="s">
        <v>232</v>
      </c>
      <c r="F138" t="s">
        <v>233</v>
      </c>
      <c r="G138" t="s">
        <v>113</v>
      </c>
      <c r="H138" t="s">
        <v>114</v>
      </c>
      <c r="I138" s="198">
        <v>5091</v>
      </c>
      <c r="J138" s="188"/>
      <c r="K138" s="199" t="s">
        <v>125</v>
      </c>
      <c r="L138" s="77"/>
      <c r="M138" s="77"/>
      <c r="N138" s="77"/>
      <c r="O138" s="149"/>
    </row>
    <row r="139" spans="1:15" ht="15" customHeight="1" x14ac:dyDescent="0.25">
      <c r="A139" t="s">
        <v>123</v>
      </c>
      <c r="B139" t="s">
        <v>124</v>
      </c>
      <c r="C139" t="s">
        <v>109</v>
      </c>
      <c r="D139" t="s">
        <v>110</v>
      </c>
      <c r="E139" t="s">
        <v>232</v>
      </c>
      <c r="F139" t="s">
        <v>233</v>
      </c>
      <c r="G139" t="s">
        <v>113</v>
      </c>
      <c r="H139" t="s">
        <v>114</v>
      </c>
      <c r="I139" s="198">
        <v>7662</v>
      </c>
      <c r="J139" s="188"/>
      <c r="K139" s="199" t="s">
        <v>125</v>
      </c>
      <c r="L139" s="77"/>
      <c r="M139" s="77"/>
      <c r="N139" s="77"/>
      <c r="O139" s="149"/>
    </row>
    <row r="140" spans="1:15" ht="15" customHeight="1" x14ac:dyDescent="0.25">
      <c r="A140" t="s">
        <v>126</v>
      </c>
      <c r="B140" t="s">
        <v>127</v>
      </c>
      <c r="C140" t="s">
        <v>109</v>
      </c>
      <c r="D140" t="s">
        <v>110</v>
      </c>
      <c r="E140" t="s">
        <v>232</v>
      </c>
      <c r="F140" t="s">
        <v>233</v>
      </c>
      <c r="G140" t="s">
        <v>113</v>
      </c>
      <c r="H140" t="s">
        <v>114</v>
      </c>
      <c r="I140" s="198">
        <v>21244</v>
      </c>
      <c r="J140" s="188"/>
      <c r="K140" s="199" t="s">
        <v>125</v>
      </c>
      <c r="L140" s="77"/>
      <c r="M140" s="77"/>
      <c r="N140" s="77"/>
      <c r="O140" s="149"/>
    </row>
    <row r="141" spans="1:15" ht="15" customHeight="1" x14ac:dyDescent="0.25">
      <c r="A141" t="s">
        <v>129</v>
      </c>
      <c r="B141" t="s">
        <v>130</v>
      </c>
      <c r="C141" t="s">
        <v>109</v>
      </c>
      <c r="D141" t="s">
        <v>110</v>
      </c>
      <c r="E141" t="s">
        <v>232</v>
      </c>
      <c r="F141" t="s">
        <v>233</v>
      </c>
      <c r="G141" t="s">
        <v>113</v>
      </c>
      <c r="H141" t="s">
        <v>114</v>
      </c>
      <c r="I141" s="198">
        <v>138</v>
      </c>
      <c r="J141" s="188"/>
      <c r="K141" s="199" t="s">
        <v>125</v>
      </c>
      <c r="L141" s="77"/>
      <c r="M141" s="77"/>
      <c r="N141" s="77"/>
      <c r="O141" s="149"/>
    </row>
    <row r="142" spans="1:15" ht="15" customHeight="1" x14ac:dyDescent="0.25">
      <c r="A142" t="s">
        <v>234</v>
      </c>
      <c r="B142" t="s">
        <v>235</v>
      </c>
      <c r="C142" t="s">
        <v>109</v>
      </c>
      <c r="D142" t="s">
        <v>110</v>
      </c>
      <c r="E142" t="s">
        <v>236</v>
      </c>
      <c r="F142" t="s">
        <v>237</v>
      </c>
      <c r="G142" t="s">
        <v>113</v>
      </c>
      <c r="H142" t="s">
        <v>114</v>
      </c>
      <c r="I142" s="198">
        <v>3932</v>
      </c>
      <c r="J142" s="188"/>
      <c r="K142" s="199" t="s">
        <v>125</v>
      </c>
      <c r="L142" s="77"/>
      <c r="M142" s="77"/>
      <c r="N142" s="77"/>
      <c r="O142" s="149"/>
    </row>
    <row r="143" spans="1:15" ht="15" customHeight="1" x14ac:dyDescent="0.25">
      <c r="A143" t="s">
        <v>107</v>
      </c>
      <c r="B143" t="s">
        <v>108</v>
      </c>
      <c r="C143" t="s">
        <v>109</v>
      </c>
      <c r="D143" t="s">
        <v>110</v>
      </c>
      <c r="E143" t="s">
        <v>240</v>
      </c>
      <c r="F143" t="s">
        <v>241</v>
      </c>
      <c r="G143" t="s">
        <v>113</v>
      </c>
      <c r="H143" t="s">
        <v>114</v>
      </c>
      <c r="I143" s="198">
        <v>4500</v>
      </c>
      <c r="J143" s="188"/>
      <c r="K143" s="199" t="s">
        <v>115</v>
      </c>
      <c r="L143" s="77"/>
      <c r="M143" s="77"/>
      <c r="N143" s="77"/>
      <c r="O143" s="149"/>
    </row>
    <row r="144" spans="1:15" ht="15" customHeight="1" x14ac:dyDescent="0.25">
      <c r="A144" t="s">
        <v>123</v>
      </c>
      <c r="B144" t="s">
        <v>124</v>
      </c>
      <c r="C144" t="s">
        <v>109</v>
      </c>
      <c r="D144" t="s">
        <v>110</v>
      </c>
      <c r="E144" t="s">
        <v>240</v>
      </c>
      <c r="F144" t="s">
        <v>241</v>
      </c>
      <c r="G144" t="s">
        <v>113</v>
      </c>
      <c r="H144" t="s">
        <v>114</v>
      </c>
      <c r="I144" s="198">
        <v>1000</v>
      </c>
      <c r="J144" s="188"/>
      <c r="K144" s="199" t="s">
        <v>125</v>
      </c>
      <c r="L144" s="77"/>
      <c r="M144" s="77"/>
      <c r="N144" s="77"/>
      <c r="O144" s="149"/>
    </row>
    <row r="145" spans="1:15" ht="15" customHeight="1" x14ac:dyDescent="0.25">
      <c r="A145" t="s">
        <v>126</v>
      </c>
      <c r="B145" t="s">
        <v>127</v>
      </c>
      <c r="C145" t="s">
        <v>109</v>
      </c>
      <c r="D145" t="s">
        <v>110</v>
      </c>
      <c r="E145" t="s">
        <v>240</v>
      </c>
      <c r="F145" t="s">
        <v>241</v>
      </c>
      <c r="G145" t="s">
        <v>113</v>
      </c>
      <c r="H145" t="s">
        <v>114</v>
      </c>
      <c r="I145" s="198">
        <v>1000</v>
      </c>
      <c r="J145" s="188"/>
      <c r="K145" s="199" t="s">
        <v>125</v>
      </c>
      <c r="L145" s="77"/>
      <c r="M145" s="77"/>
      <c r="N145" s="77"/>
      <c r="O145" s="149"/>
    </row>
    <row r="146" spans="1:15" ht="15" customHeight="1" x14ac:dyDescent="0.25">
      <c r="A146" t="s">
        <v>107</v>
      </c>
      <c r="B146" t="s">
        <v>108</v>
      </c>
      <c r="C146" t="s">
        <v>109</v>
      </c>
      <c r="D146" t="s">
        <v>110</v>
      </c>
      <c r="E146" t="s">
        <v>242</v>
      </c>
      <c r="F146" t="s">
        <v>243</v>
      </c>
      <c r="G146" t="s">
        <v>113</v>
      </c>
      <c r="H146" t="s">
        <v>114</v>
      </c>
      <c r="I146" s="198">
        <v>55049</v>
      </c>
      <c r="J146" s="188"/>
      <c r="K146" s="199" t="s">
        <v>115</v>
      </c>
      <c r="L146" s="77"/>
      <c r="M146" s="77"/>
      <c r="N146" s="77"/>
      <c r="O146" s="149"/>
    </row>
    <row r="147" spans="1:15" ht="15" customHeight="1" x14ac:dyDescent="0.25">
      <c r="A147" t="s">
        <v>117</v>
      </c>
      <c r="B147" t="s">
        <v>118</v>
      </c>
      <c r="C147" t="s">
        <v>109</v>
      </c>
      <c r="D147" t="s">
        <v>110</v>
      </c>
      <c r="E147" t="s">
        <v>242</v>
      </c>
      <c r="F147" t="s">
        <v>243</v>
      </c>
      <c r="G147" t="s">
        <v>113</v>
      </c>
      <c r="H147" t="s">
        <v>114</v>
      </c>
      <c r="I147" s="198">
        <v>2479</v>
      </c>
      <c r="J147" s="188"/>
      <c r="K147" s="199" t="s">
        <v>125</v>
      </c>
      <c r="L147" s="77"/>
      <c r="M147" s="77"/>
      <c r="N147" s="77"/>
      <c r="O147" s="149"/>
    </row>
    <row r="148" spans="1:15" ht="15" customHeight="1" x14ac:dyDescent="0.25">
      <c r="A148" t="s">
        <v>120</v>
      </c>
      <c r="B148" t="s">
        <v>121</v>
      </c>
      <c r="C148" t="s">
        <v>109</v>
      </c>
      <c r="D148" t="s">
        <v>110</v>
      </c>
      <c r="E148" t="s">
        <v>242</v>
      </c>
      <c r="F148" t="s">
        <v>243</v>
      </c>
      <c r="G148" t="s">
        <v>113</v>
      </c>
      <c r="H148" t="s">
        <v>114</v>
      </c>
      <c r="I148" s="198">
        <v>5379</v>
      </c>
      <c r="J148" s="188"/>
      <c r="K148" s="199" t="s">
        <v>125</v>
      </c>
      <c r="L148" s="77"/>
      <c r="M148" s="77"/>
      <c r="N148" s="77"/>
      <c r="O148" s="149"/>
    </row>
    <row r="149" spans="1:15" ht="15" customHeight="1" x14ac:dyDescent="0.25">
      <c r="A149" t="s">
        <v>123</v>
      </c>
      <c r="B149" t="s">
        <v>124</v>
      </c>
      <c r="C149" t="s">
        <v>109</v>
      </c>
      <c r="D149" t="s">
        <v>110</v>
      </c>
      <c r="E149" t="s">
        <v>242</v>
      </c>
      <c r="F149" t="s">
        <v>243</v>
      </c>
      <c r="G149" t="s">
        <v>113</v>
      </c>
      <c r="H149" t="s">
        <v>114</v>
      </c>
      <c r="I149" s="198">
        <v>2479</v>
      </c>
      <c r="J149" s="188"/>
      <c r="K149" s="199" t="s">
        <v>125</v>
      </c>
      <c r="L149" s="77"/>
      <c r="M149" s="77"/>
      <c r="N149" s="77"/>
      <c r="O149" s="149"/>
    </row>
    <row r="150" spans="1:15" ht="15" customHeight="1" x14ac:dyDescent="0.25">
      <c r="A150" t="s">
        <v>126</v>
      </c>
      <c r="B150" t="s">
        <v>127</v>
      </c>
      <c r="C150" t="s">
        <v>109</v>
      </c>
      <c r="D150" t="s">
        <v>110</v>
      </c>
      <c r="E150" t="s">
        <v>242</v>
      </c>
      <c r="F150" t="s">
        <v>243</v>
      </c>
      <c r="G150" t="s">
        <v>113</v>
      </c>
      <c r="H150" t="s">
        <v>114</v>
      </c>
      <c r="I150" s="198">
        <v>2479</v>
      </c>
      <c r="J150" s="188"/>
      <c r="K150" s="199" t="s">
        <v>125</v>
      </c>
      <c r="L150" s="77"/>
      <c r="M150" s="77"/>
      <c r="N150" s="77"/>
      <c r="O150" s="149"/>
    </row>
    <row r="151" spans="1:15" ht="15" customHeight="1" x14ac:dyDescent="0.25">
      <c r="A151" t="s">
        <v>129</v>
      </c>
      <c r="B151" t="s">
        <v>130</v>
      </c>
      <c r="C151" t="s">
        <v>109</v>
      </c>
      <c r="D151" t="s">
        <v>110</v>
      </c>
      <c r="E151" t="s">
        <v>242</v>
      </c>
      <c r="F151" t="s">
        <v>243</v>
      </c>
      <c r="G151" t="s">
        <v>113</v>
      </c>
      <c r="H151" t="s">
        <v>114</v>
      </c>
      <c r="I151" s="198">
        <v>1840</v>
      </c>
      <c r="J151" s="188"/>
      <c r="K151" s="199" t="s">
        <v>125</v>
      </c>
      <c r="L151" s="77"/>
      <c r="M151" s="77"/>
      <c r="N151" s="77"/>
      <c r="O151" s="149"/>
    </row>
    <row r="152" spans="1:15" ht="15" customHeight="1" x14ac:dyDescent="0.25">
      <c r="A152" t="s">
        <v>129</v>
      </c>
      <c r="B152" t="s">
        <v>130</v>
      </c>
      <c r="C152" t="s">
        <v>109</v>
      </c>
      <c r="D152" t="s">
        <v>110</v>
      </c>
      <c r="E152" t="s">
        <v>244</v>
      </c>
      <c r="F152" t="s">
        <v>245</v>
      </c>
      <c r="G152" t="s">
        <v>113</v>
      </c>
      <c r="H152" t="s">
        <v>114</v>
      </c>
      <c r="I152" s="198">
        <v>1074</v>
      </c>
      <c r="J152" s="188"/>
      <c r="K152" s="199" t="s">
        <v>125</v>
      </c>
      <c r="L152" s="77"/>
      <c r="M152" s="77"/>
      <c r="N152" s="77"/>
      <c r="O152" s="149"/>
    </row>
    <row r="153" spans="1:15" ht="15" customHeight="1" x14ac:dyDescent="0.25">
      <c r="A153" t="s">
        <v>107</v>
      </c>
      <c r="B153" t="s">
        <v>108</v>
      </c>
      <c r="C153" t="s">
        <v>109</v>
      </c>
      <c r="D153" t="s">
        <v>110</v>
      </c>
      <c r="E153" t="s">
        <v>246</v>
      </c>
      <c r="F153" t="s">
        <v>247</v>
      </c>
      <c r="G153" t="s">
        <v>113</v>
      </c>
      <c r="H153" t="s">
        <v>114</v>
      </c>
      <c r="I153" s="198">
        <v>378</v>
      </c>
      <c r="J153" s="188"/>
      <c r="K153" s="199" t="s">
        <v>115</v>
      </c>
      <c r="L153" s="77"/>
      <c r="M153" s="77"/>
      <c r="N153" s="77"/>
      <c r="O153" s="149"/>
    </row>
    <row r="154" spans="1:15" ht="15" customHeight="1" x14ac:dyDescent="0.25">
      <c r="A154" t="s">
        <v>117</v>
      </c>
      <c r="B154" t="s">
        <v>118</v>
      </c>
      <c r="C154" t="s">
        <v>109</v>
      </c>
      <c r="D154" t="s">
        <v>110</v>
      </c>
      <c r="E154" t="s">
        <v>246</v>
      </c>
      <c r="F154" t="s">
        <v>247</v>
      </c>
      <c r="G154" t="s">
        <v>113</v>
      </c>
      <c r="H154" t="s">
        <v>114</v>
      </c>
      <c r="I154" s="198">
        <v>26272</v>
      </c>
      <c r="J154" s="188"/>
      <c r="K154" s="199" t="s">
        <v>125</v>
      </c>
      <c r="L154" s="77"/>
      <c r="M154" s="77"/>
      <c r="N154" s="77"/>
      <c r="O154" s="149"/>
    </row>
    <row r="155" spans="1:15" ht="15" customHeight="1" x14ac:dyDescent="0.25">
      <c r="A155" t="s">
        <v>120</v>
      </c>
      <c r="B155" t="s">
        <v>121</v>
      </c>
      <c r="C155" t="s">
        <v>109</v>
      </c>
      <c r="D155" t="s">
        <v>110</v>
      </c>
      <c r="E155" t="s">
        <v>246</v>
      </c>
      <c r="F155" t="s">
        <v>247</v>
      </c>
      <c r="G155" t="s">
        <v>113</v>
      </c>
      <c r="H155" t="s">
        <v>114</v>
      </c>
      <c r="I155" s="198">
        <v>3841</v>
      </c>
      <c r="J155" s="188"/>
      <c r="K155" s="199" t="s">
        <v>125</v>
      </c>
      <c r="L155" s="77"/>
      <c r="M155" s="77"/>
      <c r="N155" s="77"/>
      <c r="O155" s="149"/>
    </row>
    <row r="156" spans="1:15" ht="15" customHeight="1" x14ac:dyDescent="0.25">
      <c r="A156" t="s">
        <v>123</v>
      </c>
      <c r="B156" t="s">
        <v>124</v>
      </c>
      <c r="C156" t="s">
        <v>109</v>
      </c>
      <c r="D156" t="s">
        <v>110</v>
      </c>
      <c r="E156" t="s">
        <v>246</v>
      </c>
      <c r="F156" t="s">
        <v>247</v>
      </c>
      <c r="G156" t="s">
        <v>113</v>
      </c>
      <c r="H156" t="s">
        <v>114</v>
      </c>
      <c r="I156" s="198">
        <v>7518</v>
      </c>
      <c r="J156" s="188"/>
      <c r="K156" s="199" t="s">
        <v>125</v>
      </c>
      <c r="L156" s="77"/>
      <c r="M156" s="77"/>
      <c r="N156" s="77"/>
      <c r="O156" s="149"/>
    </row>
    <row r="157" spans="1:15" ht="15" customHeight="1" x14ac:dyDescent="0.25">
      <c r="A157" t="s">
        <v>126</v>
      </c>
      <c r="B157" t="s">
        <v>127</v>
      </c>
      <c r="C157" t="s">
        <v>109</v>
      </c>
      <c r="D157" t="s">
        <v>110</v>
      </c>
      <c r="E157" t="s">
        <v>246</v>
      </c>
      <c r="F157" t="s">
        <v>247</v>
      </c>
      <c r="G157" t="s">
        <v>113</v>
      </c>
      <c r="H157" t="s">
        <v>114</v>
      </c>
      <c r="I157" s="198">
        <v>7559</v>
      </c>
      <c r="J157" s="188"/>
      <c r="K157" s="199" t="s">
        <v>125</v>
      </c>
      <c r="L157" s="77"/>
      <c r="M157" s="77"/>
      <c r="N157" s="77"/>
      <c r="O157" s="149"/>
    </row>
    <row r="158" spans="1:15" ht="15" customHeight="1" x14ac:dyDescent="0.25">
      <c r="A158" t="s">
        <v>154</v>
      </c>
      <c r="B158" t="s">
        <v>155</v>
      </c>
      <c r="C158" t="s">
        <v>109</v>
      </c>
      <c r="D158" t="s">
        <v>110</v>
      </c>
      <c r="E158" t="s">
        <v>246</v>
      </c>
      <c r="F158" t="s">
        <v>247</v>
      </c>
      <c r="G158" t="s">
        <v>113</v>
      </c>
      <c r="H158" t="s">
        <v>114</v>
      </c>
      <c r="I158" s="198">
        <v>2158</v>
      </c>
      <c r="J158" s="188"/>
      <c r="K158" s="199" t="s">
        <v>125</v>
      </c>
      <c r="L158" s="77"/>
      <c r="M158" s="77"/>
      <c r="N158" s="77"/>
      <c r="O158" s="149"/>
    </row>
    <row r="159" spans="1:15" ht="15" customHeight="1" x14ac:dyDescent="0.25">
      <c r="A159" t="s">
        <v>120</v>
      </c>
      <c r="B159" t="s">
        <v>121</v>
      </c>
      <c r="C159" t="s">
        <v>109</v>
      </c>
      <c r="D159" t="s">
        <v>110</v>
      </c>
      <c r="E159" t="s">
        <v>248</v>
      </c>
      <c r="F159" t="s">
        <v>249</v>
      </c>
      <c r="G159" t="s">
        <v>113</v>
      </c>
      <c r="H159" t="s">
        <v>114</v>
      </c>
      <c r="I159" s="198">
        <v>3000</v>
      </c>
      <c r="J159" s="188"/>
      <c r="K159" s="199" t="s">
        <v>125</v>
      </c>
      <c r="L159" s="77"/>
      <c r="M159" s="77"/>
      <c r="N159" s="77"/>
      <c r="O159" s="149"/>
    </row>
    <row r="160" spans="1:15" ht="15" customHeight="1" x14ac:dyDescent="0.25">
      <c r="A160" t="s">
        <v>123</v>
      </c>
      <c r="B160" t="s">
        <v>124</v>
      </c>
      <c r="C160" t="s">
        <v>109</v>
      </c>
      <c r="D160" t="s">
        <v>110</v>
      </c>
      <c r="E160" t="s">
        <v>248</v>
      </c>
      <c r="F160" t="s">
        <v>249</v>
      </c>
      <c r="G160" t="s">
        <v>113</v>
      </c>
      <c r="H160" t="s">
        <v>114</v>
      </c>
      <c r="I160" s="198">
        <v>5500</v>
      </c>
      <c r="J160" s="188"/>
      <c r="K160" s="199" t="s">
        <v>125</v>
      </c>
      <c r="L160" s="77"/>
      <c r="M160" s="77"/>
      <c r="N160" s="77"/>
      <c r="O160" s="149"/>
    </row>
    <row r="161" spans="1:15" ht="15" customHeight="1" x14ac:dyDescent="0.25">
      <c r="A161" t="s">
        <v>126</v>
      </c>
      <c r="B161" t="s">
        <v>127</v>
      </c>
      <c r="C161" t="s">
        <v>109</v>
      </c>
      <c r="D161" t="s">
        <v>110</v>
      </c>
      <c r="E161" t="s">
        <v>248</v>
      </c>
      <c r="F161" t="s">
        <v>249</v>
      </c>
      <c r="G161" t="s">
        <v>113</v>
      </c>
      <c r="H161" t="s">
        <v>114</v>
      </c>
      <c r="I161" s="198">
        <v>4173</v>
      </c>
      <c r="J161" s="188"/>
      <c r="K161" s="199" t="s">
        <v>125</v>
      </c>
      <c r="L161" s="77"/>
      <c r="M161" s="77"/>
      <c r="N161" s="77"/>
      <c r="O161" s="149"/>
    </row>
    <row r="162" spans="1:15" ht="15" customHeight="1" x14ac:dyDescent="0.25">
      <c r="A162" t="s">
        <v>107</v>
      </c>
      <c r="B162" t="s">
        <v>108</v>
      </c>
      <c r="C162" t="s">
        <v>109</v>
      </c>
      <c r="D162" t="s">
        <v>110</v>
      </c>
      <c r="E162" t="s">
        <v>250</v>
      </c>
      <c r="F162" t="s">
        <v>251</v>
      </c>
      <c r="G162" t="s">
        <v>113</v>
      </c>
      <c r="H162" t="s">
        <v>114</v>
      </c>
      <c r="I162" s="198">
        <v>1783</v>
      </c>
      <c r="J162" s="188"/>
      <c r="K162" s="199" t="s">
        <v>115</v>
      </c>
      <c r="L162" s="77"/>
      <c r="M162" s="77"/>
      <c r="N162" s="77"/>
      <c r="O162" s="149"/>
    </row>
    <row r="163" spans="1:15" ht="15" customHeight="1" x14ac:dyDescent="0.25">
      <c r="A163" t="s">
        <v>117</v>
      </c>
      <c r="B163" t="s">
        <v>118</v>
      </c>
      <c r="C163" t="s">
        <v>109</v>
      </c>
      <c r="D163" t="s">
        <v>110</v>
      </c>
      <c r="E163" t="s">
        <v>250</v>
      </c>
      <c r="F163" t="s">
        <v>251</v>
      </c>
      <c r="G163" t="s">
        <v>113</v>
      </c>
      <c r="H163" t="s">
        <v>114</v>
      </c>
      <c r="I163" s="198">
        <v>893</v>
      </c>
      <c r="J163" s="188"/>
      <c r="K163" s="199" t="s">
        <v>125</v>
      </c>
      <c r="L163" s="77"/>
      <c r="M163" s="77"/>
      <c r="N163" s="77"/>
      <c r="O163" s="149"/>
    </row>
    <row r="164" spans="1:15" ht="15" customHeight="1" x14ac:dyDescent="0.25">
      <c r="A164" t="s">
        <v>126</v>
      </c>
      <c r="B164" t="s">
        <v>127</v>
      </c>
      <c r="C164" t="s">
        <v>109</v>
      </c>
      <c r="D164" t="s">
        <v>110</v>
      </c>
      <c r="E164" t="s">
        <v>250</v>
      </c>
      <c r="F164" t="s">
        <v>251</v>
      </c>
      <c r="G164" t="s">
        <v>113</v>
      </c>
      <c r="H164" t="s">
        <v>114</v>
      </c>
      <c r="I164" s="198">
        <v>2115</v>
      </c>
      <c r="J164" s="188"/>
      <c r="K164" s="199" t="s">
        <v>125</v>
      </c>
      <c r="L164" s="77"/>
      <c r="M164" s="77"/>
      <c r="N164" s="77"/>
      <c r="O164" s="149"/>
    </row>
    <row r="165" spans="1:15" ht="15" customHeight="1" x14ac:dyDescent="0.25">
      <c r="A165" t="s">
        <v>107</v>
      </c>
      <c r="B165" t="s">
        <v>108</v>
      </c>
      <c r="C165" t="s">
        <v>109</v>
      </c>
      <c r="D165" t="s">
        <v>110</v>
      </c>
      <c r="E165" t="s">
        <v>252</v>
      </c>
      <c r="F165" t="s">
        <v>253</v>
      </c>
      <c r="G165" t="s">
        <v>113</v>
      </c>
      <c r="H165" t="s">
        <v>114</v>
      </c>
      <c r="I165" s="198">
        <v>503</v>
      </c>
      <c r="J165" s="188"/>
      <c r="K165" s="199" t="s">
        <v>115</v>
      </c>
      <c r="L165" s="77"/>
      <c r="M165" s="77"/>
      <c r="N165" s="77"/>
      <c r="O165" s="149"/>
    </row>
    <row r="166" spans="1:15" ht="15" customHeight="1" x14ac:dyDescent="0.25">
      <c r="A166" t="s">
        <v>117</v>
      </c>
      <c r="B166" t="s">
        <v>118</v>
      </c>
      <c r="C166" t="s">
        <v>109</v>
      </c>
      <c r="D166" t="s">
        <v>110</v>
      </c>
      <c r="E166" t="s">
        <v>252</v>
      </c>
      <c r="F166" t="s">
        <v>253</v>
      </c>
      <c r="G166" t="s">
        <v>113</v>
      </c>
      <c r="H166" t="s">
        <v>114</v>
      </c>
      <c r="I166" s="198">
        <v>3402</v>
      </c>
      <c r="J166" s="188"/>
      <c r="K166" s="199" t="s">
        <v>125</v>
      </c>
      <c r="L166" s="77"/>
      <c r="M166" s="77"/>
      <c r="N166" s="77"/>
      <c r="O166" s="149"/>
    </row>
    <row r="167" spans="1:15" ht="15" customHeight="1" x14ac:dyDescent="0.25">
      <c r="A167" t="s">
        <v>123</v>
      </c>
      <c r="B167" t="s">
        <v>124</v>
      </c>
      <c r="C167" t="s">
        <v>109</v>
      </c>
      <c r="D167" t="s">
        <v>110</v>
      </c>
      <c r="E167" t="s">
        <v>252</v>
      </c>
      <c r="F167" t="s">
        <v>253</v>
      </c>
      <c r="G167" t="s">
        <v>113</v>
      </c>
      <c r="H167" t="s">
        <v>114</v>
      </c>
      <c r="I167" s="198">
        <v>2780</v>
      </c>
      <c r="J167" s="188"/>
      <c r="K167" s="199" t="s">
        <v>125</v>
      </c>
      <c r="L167" s="77"/>
      <c r="M167" s="77"/>
      <c r="N167" s="77"/>
      <c r="O167" s="149"/>
    </row>
    <row r="168" spans="1:15" ht="15" customHeight="1" x14ac:dyDescent="0.25">
      <c r="A168" t="s">
        <v>126</v>
      </c>
      <c r="B168" t="s">
        <v>127</v>
      </c>
      <c r="C168" t="s">
        <v>109</v>
      </c>
      <c r="D168" t="s">
        <v>110</v>
      </c>
      <c r="E168" t="s">
        <v>252</v>
      </c>
      <c r="F168" t="s">
        <v>253</v>
      </c>
      <c r="G168" t="s">
        <v>113</v>
      </c>
      <c r="H168" t="s">
        <v>114</v>
      </c>
      <c r="I168" s="198">
        <v>2045</v>
      </c>
      <c r="J168" s="188"/>
      <c r="K168" s="199" t="s">
        <v>125</v>
      </c>
      <c r="L168" s="77"/>
      <c r="M168" s="77"/>
      <c r="N168" s="77"/>
      <c r="O168" s="149"/>
    </row>
    <row r="169" spans="1:15" ht="15" customHeight="1" x14ac:dyDescent="0.25">
      <c r="A169" t="s">
        <v>126</v>
      </c>
      <c r="B169" t="s">
        <v>127</v>
      </c>
      <c r="C169" t="s">
        <v>109</v>
      </c>
      <c r="D169" t="s">
        <v>110</v>
      </c>
      <c r="E169" t="s">
        <v>254</v>
      </c>
      <c r="F169" t="s">
        <v>255</v>
      </c>
      <c r="G169" t="s">
        <v>113</v>
      </c>
      <c r="H169" t="s">
        <v>114</v>
      </c>
      <c r="I169" s="198">
        <v>1500</v>
      </c>
      <c r="J169" s="188"/>
      <c r="K169" s="199" t="s">
        <v>125</v>
      </c>
      <c r="L169" s="77"/>
      <c r="M169" s="77"/>
      <c r="N169" s="77"/>
      <c r="O169" s="149"/>
    </row>
    <row r="170" spans="1:15" ht="15" customHeight="1" x14ac:dyDescent="0.25">
      <c r="A170" t="s">
        <v>107</v>
      </c>
      <c r="B170" t="s">
        <v>108</v>
      </c>
      <c r="C170" t="s">
        <v>109</v>
      </c>
      <c r="D170" t="s">
        <v>110</v>
      </c>
      <c r="E170" t="s">
        <v>256</v>
      </c>
      <c r="F170" t="s">
        <v>257</v>
      </c>
      <c r="G170" t="s">
        <v>113</v>
      </c>
      <c r="H170" t="s">
        <v>114</v>
      </c>
      <c r="I170" s="198">
        <v>58189</v>
      </c>
      <c r="J170" s="188"/>
      <c r="K170" s="199" t="s">
        <v>115</v>
      </c>
      <c r="L170" s="77"/>
      <c r="M170" s="77"/>
      <c r="N170" s="77"/>
      <c r="O170" s="149"/>
    </row>
    <row r="171" spans="1:15" ht="15" customHeight="1" x14ac:dyDescent="0.25">
      <c r="A171" t="s">
        <v>117</v>
      </c>
      <c r="B171" t="s">
        <v>118</v>
      </c>
      <c r="C171" t="s">
        <v>109</v>
      </c>
      <c r="D171" t="s">
        <v>110</v>
      </c>
      <c r="E171" t="s">
        <v>256</v>
      </c>
      <c r="F171" t="s">
        <v>257</v>
      </c>
      <c r="G171" t="s">
        <v>113</v>
      </c>
      <c r="H171" t="s">
        <v>114</v>
      </c>
      <c r="I171" s="198">
        <v>16966</v>
      </c>
      <c r="J171" s="188"/>
      <c r="K171" s="199" t="s">
        <v>125</v>
      </c>
      <c r="L171" s="77"/>
      <c r="M171" s="77"/>
      <c r="N171" s="77"/>
      <c r="O171" s="149"/>
    </row>
    <row r="172" spans="1:15" ht="15" customHeight="1" x14ac:dyDescent="0.25">
      <c r="A172" t="s">
        <v>234</v>
      </c>
      <c r="B172" t="s">
        <v>235</v>
      </c>
      <c r="C172" t="s">
        <v>109</v>
      </c>
      <c r="D172" t="s">
        <v>110</v>
      </c>
      <c r="E172" t="s">
        <v>256</v>
      </c>
      <c r="F172" t="s">
        <v>257</v>
      </c>
      <c r="G172" t="s">
        <v>113</v>
      </c>
      <c r="H172" t="s">
        <v>114</v>
      </c>
      <c r="I172" s="198">
        <v>677</v>
      </c>
      <c r="J172" s="188"/>
      <c r="K172" s="199" t="s">
        <v>125</v>
      </c>
      <c r="L172" s="77"/>
      <c r="M172" s="77"/>
      <c r="N172" s="77"/>
      <c r="O172" s="149"/>
    </row>
    <row r="173" spans="1:15" ht="15" customHeight="1" x14ac:dyDescent="0.25">
      <c r="A173" t="s">
        <v>120</v>
      </c>
      <c r="B173" t="s">
        <v>121</v>
      </c>
      <c r="C173" t="s">
        <v>109</v>
      </c>
      <c r="D173" t="s">
        <v>110</v>
      </c>
      <c r="E173" t="s">
        <v>256</v>
      </c>
      <c r="F173" t="s">
        <v>257</v>
      </c>
      <c r="G173" t="s">
        <v>113</v>
      </c>
      <c r="H173" t="s">
        <v>114</v>
      </c>
      <c r="I173" s="198">
        <v>14269</v>
      </c>
      <c r="J173" s="188"/>
      <c r="K173" s="199" t="s">
        <v>125</v>
      </c>
      <c r="L173" s="77"/>
      <c r="M173" s="77"/>
      <c r="N173" s="77"/>
      <c r="O173" s="149"/>
    </row>
    <row r="174" spans="1:15" ht="15" customHeight="1" x14ac:dyDescent="0.25">
      <c r="A174" t="s">
        <v>123</v>
      </c>
      <c r="B174" t="s">
        <v>124</v>
      </c>
      <c r="C174" t="s">
        <v>109</v>
      </c>
      <c r="D174" t="s">
        <v>110</v>
      </c>
      <c r="E174" t="s">
        <v>256</v>
      </c>
      <c r="F174" t="s">
        <v>257</v>
      </c>
      <c r="G174" t="s">
        <v>113</v>
      </c>
      <c r="H174" t="s">
        <v>114</v>
      </c>
      <c r="I174" s="198">
        <v>4806</v>
      </c>
      <c r="J174" s="188"/>
      <c r="K174" s="199" t="s">
        <v>125</v>
      </c>
      <c r="L174" s="77"/>
      <c r="M174" s="77"/>
      <c r="N174" s="77"/>
      <c r="O174" s="149"/>
    </row>
    <row r="175" spans="1:15" ht="15" customHeight="1" x14ac:dyDescent="0.25">
      <c r="A175" t="s">
        <v>126</v>
      </c>
      <c r="B175" t="s">
        <v>127</v>
      </c>
      <c r="C175" t="s">
        <v>109</v>
      </c>
      <c r="D175" t="s">
        <v>110</v>
      </c>
      <c r="E175" t="s">
        <v>256</v>
      </c>
      <c r="F175" t="s">
        <v>257</v>
      </c>
      <c r="G175" t="s">
        <v>113</v>
      </c>
      <c r="H175" t="s">
        <v>114</v>
      </c>
      <c r="I175" s="198">
        <v>9377</v>
      </c>
      <c r="J175" s="188"/>
      <c r="K175" s="199" t="s">
        <v>125</v>
      </c>
      <c r="L175" s="77"/>
      <c r="M175" s="77"/>
      <c r="N175" s="77"/>
      <c r="O175" s="149"/>
    </row>
    <row r="176" spans="1:15" ht="15" customHeight="1" x14ac:dyDescent="0.25">
      <c r="A176" t="s">
        <v>154</v>
      </c>
      <c r="B176" t="s">
        <v>155</v>
      </c>
      <c r="C176" t="s">
        <v>109</v>
      </c>
      <c r="D176" t="s">
        <v>110</v>
      </c>
      <c r="E176" t="s">
        <v>256</v>
      </c>
      <c r="F176" t="s">
        <v>257</v>
      </c>
      <c r="G176" t="s">
        <v>113</v>
      </c>
      <c r="H176" t="s">
        <v>114</v>
      </c>
      <c r="I176" s="198">
        <v>11430</v>
      </c>
      <c r="J176" s="188"/>
      <c r="K176" s="199" t="s">
        <v>125</v>
      </c>
      <c r="L176" s="77"/>
      <c r="M176" s="77"/>
      <c r="N176" s="77"/>
      <c r="O176" s="149"/>
    </row>
    <row r="177" spans="1:15" ht="15" customHeight="1" x14ac:dyDescent="0.25">
      <c r="A177" t="s">
        <v>234</v>
      </c>
      <c r="B177" t="s">
        <v>235</v>
      </c>
      <c r="C177" t="s">
        <v>109</v>
      </c>
      <c r="D177" t="s">
        <v>110</v>
      </c>
      <c r="E177" t="s">
        <v>260</v>
      </c>
      <c r="F177" t="s">
        <v>261</v>
      </c>
      <c r="G177" t="s">
        <v>113</v>
      </c>
      <c r="H177" t="s">
        <v>114</v>
      </c>
      <c r="I177" s="198">
        <v>9480</v>
      </c>
      <c r="J177" s="188"/>
      <c r="K177" s="199" t="s">
        <v>125</v>
      </c>
      <c r="L177" s="77"/>
      <c r="M177" s="77"/>
      <c r="N177" s="77"/>
      <c r="O177" s="149"/>
    </row>
    <row r="178" spans="1:15" ht="15" customHeight="1" x14ac:dyDescent="0.25">
      <c r="A178" t="s">
        <v>120</v>
      </c>
      <c r="B178" t="s">
        <v>121</v>
      </c>
      <c r="C178" t="s">
        <v>109</v>
      </c>
      <c r="D178" t="s">
        <v>110</v>
      </c>
      <c r="E178" t="s">
        <v>260</v>
      </c>
      <c r="F178" t="s">
        <v>261</v>
      </c>
      <c r="G178" t="s">
        <v>113</v>
      </c>
      <c r="H178" t="s">
        <v>114</v>
      </c>
      <c r="I178" s="198">
        <v>4450</v>
      </c>
      <c r="J178" s="188"/>
      <c r="K178" s="199" t="s">
        <v>125</v>
      </c>
      <c r="L178" s="77"/>
      <c r="M178" s="77"/>
      <c r="N178" s="77"/>
      <c r="O178" s="149"/>
    </row>
    <row r="179" spans="1:15" ht="15" customHeight="1" x14ac:dyDescent="0.25">
      <c r="A179" t="s">
        <v>117</v>
      </c>
      <c r="B179" t="s">
        <v>118</v>
      </c>
      <c r="C179" t="s">
        <v>109</v>
      </c>
      <c r="D179" t="s">
        <v>110</v>
      </c>
      <c r="E179" t="s">
        <v>262</v>
      </c>
      <c r="F179" t="s">
        <v>263</v>
      </c>
      <c r="G179" t="s">
        <v>113</v>
      </c>
      <c r="H179" t="s">
        <v>114</v>
      </c>
      <c r="I179" s="198">
        <v>13154</v>
      </c>
      <c r="J179" s="188"/>
      <c r="K179" s="199" t="s">
        <v>125</v>
      </c>
      <c r="L179" s="77"/>
      <c r="M179" s="77"/>
      <c r="N179" s="77"/>
      <c r="O179" s="149"/>
    </row>
    <row r="180" spans="1:15" ht="15" customHeight="1" x14ac:dyDescent="0.25">
      <c r="A180" t="s">
        <v>120</v>
      </c>
      <c r="B180" t="s">
        <v>121</v>
      </c>
      <c r="C180" t="s">
        <v>109</v>
      </c>
      <c r="D180" t="s">
        <v>110</v>
      </c>
      <c r="E180" t="s">
        <v>262</v>
      </c>
      <c r="F180" t="s">
        <v>263</v>
      </c>
      <c r="G180" t="s">
        <v>113</v>
      </c>
      <c r="H180" t="s">
        <v>114</v>
      </c>
      <c r="I180" s="198">
        <v>17318</v>
      </c>
      <c r="J180" s="188"/>
      <c r="K180" s="199" t="s">
        <v>125</v>
      </c>
      <c r="L180" s="77"/>
      <c r="M180" s="77"/>
      <c r="N180" s="77"/>
      <c r="O180" s="149"/>
    </row>
    <row r="181" spans="1:15" ht="15" customHeight="1" x14ac:dyDescent="0.25">
      <c r="A181" t="s">
        <v>123</v>
      </c>
      <c r="B181" t="s">
        <v>124</v>
      </c>
      <c r="C181" t="s">
        <v>109</v>
      </c>
      <c r="D181" t="s">
        <v>110</v>
      </c>
      <c r="E181" t="s">
        <v>262</v>
      </c>
      <c r="F181" t="s">
        <v>263</v>
      </c>
      <c r="G181" t="s">
        <v>113</v>
      </c>
      <c r="H181" t="s">
        <v>114</v>
      </c>
      <c r="I181" s="198">
        <v>62456</v>
      </c>
      <c r="J181" s="188"/>
      <c r="K181" s="199" t="s">
        <v>125</v>
      </c>
      <c r="L181" s="77"/>
      <c r="M181" s="77"/>
      <c r="N181" s="77"/>
      <c r="O181" s="149"/>
    </row>
    <row r="182" spans="1:15" ht="15" customHeight="1" x14ac:dyDescent="0.25">
      <c r="A182" t="s">
        <v>126</v>
      </c>
      <c r="B182" t="s">
        <v>127</v>
      </c>
      <c r="C182" t="s">
        <v>109</v>
      </c>
      <c r="D182" t="s">
        <v>110</v>
      </c>
      <c r="E182" t="s">
        <v>262</v>
      </c>
      <c r="F182" t="s">
        <v>263</v>
      </c>
      <c r="G182" t="s">
        <v>113</v>
      </c>
      <c r="H182" t="s">
        <v>114</v>
      </c>
      <c r="I182" s="198">
        <v>51027</v>
      </c>
      <c r="J182" s="188"/>
      <c r="K182" s="199" t="s">
        <v>125</v>
      </c>
      <c r="L182" s="77"/>
      <c r="M182" s="77"/>
      <c r="N182" s="77"/>
      <c r="O182" s="149"/>
    </row>
    <row r="183" spans="1:15" ht="15" customHeight="1" x14ac:dyDescent="0.25">
      <c r="A183" t="s">
        <v>120</v>
      </c>
      <c r="B183" t="s">
        <v>121</v>
      </c>
      <c r="C183" t="s">
        <v>109</v>
      </c>
      <c r="D183" t="s">
        <v>110</v>
      </c>
      <c r="E183" t="s">
        <v>264</v>
      </c>
      <c r="F183" t="s">
        <v>265</v>
      </c>
      <c r="G183" t="s">
        <v>113</v>
      </c>
      <c r="H183" t="s">
        <v>114</v>
      </c>
      <c r="I183" s="198">
        <v>5435</v>
      </c>
      <c r="J183" s="188"/>
      <c r="K183" s="199" t="s">
        <v>125</v>
      </c>
      <c r="L183" s="77"/>
      <c r="M183" s="77"/>
      <c r="N183" s="77"/>
      <c r="O183" s="149"/>
    </row>
    <row r="184" spans="1:15" ht="15" customHeight="1" x14ac:dyDescent="0.25">
      <c r="A184" t="s">
        <v>123</v>
      </c>
      <c r="B184" t="s">
        <v>124</v>
      </c>
      <c r="C184" t="s">
        <v>109</v>
      </c>
      <c r="D184" t="s">
        <v>110</v>
      </c>
      <c r="E184" t="s">
        <v>264</v>
      </c>
      <c r="F184" t="s">
        <v>265</v>
      </c>
      <c r="G184" t="s">
        <v>113</v>
      </c>
      <c r="H184" t="s">
        <v>114</v>
      </c>
      <c r="I184" s="198">
        <v>3007</v>
      </c>
      <c r="J184" s="188"/>
      <c r="K184" s="199" t="s">
        <v>125</v>
      </c>
      <c r="L184" s="77"/>
      <c r="M184" s="77"/>
      <c r="N184" s="77"/>
      <c r="O184" s="149"/>
    </row>
    <row r="185" spans="1:15" ht="15" customHeight="1" x14ac:dyDescent="0.25">
      <c r="A185" t="s">
        <v>154</v>
      </c>
      <c r="B185" t="s">
        <v>155</v>
      </c>
      <c r="C185" t="s">
        <v>109</v>
      </c>
      <c r="D185" t="s">
        <v>110</v>
      </c>
      <c r="E185" t="s">
        <v>264</v>
      </c>
      <c r="F185" t="s">
        <v>265</v>
      </c>
      <c r="G185" t="s">
        <v>113</v>
      </c>
      <c r="H185" t="s">
        <v>114</v>
      </c>
      <c r="I185" s="198">
        <v>748</v>
      </c>
      <c r="J185" s="188"/>
      <c r="K185" s="199" t="s">
        <v>125</v>
      </c>
      <c r="L185" s="77"/>
      <c r="M185" s="77"/>
      <c r="N185" s="77"/>
      <c r="O185" s="149"/>
    </row>
    <row r="186" spans="1:15" ht="15" customHeight="1" x14ac:dyDescent="0.25">
      <c r="A186" t="s">
        <v>120</v>
      </c>
      <c r="B186" t="s">
        <v>121</v>
      </c>
      <c r="C186" t="s">
        <v>109</v>
      </c>
      <c r="D186" t="s">
        <v>110</v>
      </c>
      <c r="E186" t="s">
        <v>266</v>
      </c>
      <c r="F186" t="s">
        <v>267</v>
      </c>
      <c r="G186" t="s">
        <v>113</v>
      </c>
      <c r="H186" t="s">
        <v>114</v>
      </c>
      <c r="I186" s="198">
        <v>2394</v>
      </c>
      <c r="J186" s="188"/>
      <c r="K186" s="199" t="s">
        <v>125</v>
      </c>
      <c r="L186" s="77"/>
      <c r="M186" s="77"/>
      <c r="N186" s="77"/>
      <c r="O186" s="149"/>
    </row>
    <row r="187" spans="1:15" ht="15" customHeight="1" x14ac:dyDescent="0.25">
      <c r="A187" t="s">
        <v>123</v>
      </c>
      <c r="B187" t="s">
        <v>124</v>
      </c>
      <c r="C187" t="s">
        <v>109</v>
      </c>
      <c r="D187" t="s">
        <v>110</v>
      </c>
      <c r="E187" t="s">
        <v>266</v>
      </c>
      <c r="F187" t="s">
        <v>267</v>
      </c>
      <c r="G187" t="s">
        <v>113</v>
      </c>
      <c r="H187" t="s">
        <v>114</v>
      </c>
      <c r="I187" s="198">
        <v>1490</v>
      </c>
      <c r="J187" s="188"/>
      <c r="K187" s="199" t="s">
        <v>125</v>
      </c>
      <c r="L187" s="77"/>
      <c r="M187" s="77"/>
      <c r="N187" s="77"/>
      <c r="O187" s="149"/>
    </row>
    <row r="188" spans="1:15" ht="15" customHeight="1" x14ac:dyDescent="0.25">
      <c r="A188" t="s">
        <v>126</v>
      </c>
      <c r="B188" t="s">
        <v>127</v>
      </c>
      <c r="C188" t="s">
        <v>109</v>
      </c>
      <c r="D188" t="s">
        <v>110</v>
      </c>
      <c r="E188" t="s">
        <v>266</v>
      </c>
      <c r="F188" t="s">
        <v>267</v>
      </c>
      <c r="G188" t="s">
        <v>113</v>
      </c>
      <c r="H188" t="s">
        <v>114</v>
      </c>
      <c r="I188" s="198">
        <v>13187</v>
      </c>
      <c r="J188" s="188"/>
      <c r="K188" s="199" t="s">
        <v>125</v>
      </c>
      <c r="L188" s="77"/>
      <c r="M188" s="77"/>
      <c r="N188" s="77"/>
      <c r="O188" s="149"/>
    </row>
    <row r="189" spans="1:15" ht="15" customHeight="1" x14ac:dyDescent="0.25">
      <c r="A189" t="s">
        <v>154</v>
      </c>
      <c r="B189" t="s">
        <v>155</v>
      </c>
      <c r="C189" t="s">
        <v>109</v>
      </c>
      <c r="D189" t="s">
        <v>110</v>
      </c>
      <c r="E189" t="s">
        <v>266</v>
      </c>
      <c r="F189" t="s">
        <v>267</v>
      </c>
      <c r="G189" t="s">
        <v>113</v>
      </c>
      <c r="H189" t="s">
        <v>114</v>
      </c>
      <c r="I189" s="198">
        <v>8284</v>
      </c>
      <c r="J189" s="188"/>
      <c r="K189" s="199" t="s">
        <v>125</v>
      </c>
      <c r="L189" s="77"/>
      <c r="M189" s="77"/>
      <c r="N189" s="77"/>
      <c r="O189" s="149"/>
    </row>
    <row r="190" spans="1:15" ht="15" customHeight="1" x14ac:dyDescent="0.25">
      <c r="A190" t="s">
        <v>123</v>
      </c>
      <c r="B190" t="s">
        <v>124</v>
      </c>
      <c r="C190" t="s">
        <v>109</v>
      </c>
      <c r="D190" t="s">
        <v>110</v>
      </c>
      <c r="E190" t="s">
        <v>268</v>
      </c>
      <c r="F190" t="s">
        <v>269</v>
      </c>
      <c r="G190" t="s">
        <v>113</v>
      </c>
      <c r="H190" t="s">
        <v>114</v>
      </c>
      <c r="I190" s="198">
        <v>16611</v>
      </c>
      <c r="J190" s="188"/>
      <c r="K190" s="199" t="s">
        <v>125</v>
      </c>
      <c r="L190" s="77"/>
      <c r="M190" s="77"/>
      <c r="N190" s="77"/>
      <c r="O190" s="149"/>
    </row>
    <row r="191" spans="1:15" ht="15" customHeight="1" x14ac:dyDescent="0.25">
      <c r="A191" t="s">
        <v>126</v>
      </c>
      <c r="B191" t="s">
        <v>127</v>
      </c>
      <c r="C191" t="s">
        <v>109</v>
      </c>
      <c r="D191" t="s">
        <v>110</v>
      </c>
      <c r="E191" t="s">
        <v>268</v>
      </c>
      <c r="F191" t="s">
        <v>269</v>
      </c>
      <c r="G191" t="s">
        <v>113</v>
      </c>
      <c r="H191" t="s">
        <v>114</v>
      </c>
      <c r="I191" s="198">
        <v>15240</v>
      </c>
      <c r="J191" s="188"/>
      <c r="K191" s="199" t="s">
        <v>125</v>
      </c>
      <c r="L191" s="77"/>
      <c r="M191" s="77"/>
      <c r="N191" s="77"/>
      <c r="O191" s="149"/>
    </row>
    <row r="192" spans="1:15" ht="15" customHeight="1" x14ac:dyDescent="0.25">
      <c r="A192" t="s">
        <v>117</v>
      </c>
      <c r="B192" t="s">
        <v>118</v>
      </c>
      <c r="C192" t="s">
        <v>109</v>
      </c>
      <c r="D192" t="s">
        <v>110</v>
      </c>
      <c r="E192" t="s">
        <v>270</v>
      </c>
      <c r="F192" t="s">
        <v>271</v>
      </c>
      <c r="G192" t="s">
        <v>113</v>
      </c>
      <c r="H192" t="s">
        <v>114</v>
      </c>
      <c r="I192" s="198">
        <v>818</v>
      </c>
      <c r="J192" s="188"/>
      <c r="K192" s="199" t="s">
        <v>125</v>
      </c>
      <c r="L192" s="77"/>
      <c r="M192" s="77"/>
      <c r="N192" s="77"/>
      <c r="O192" s="149"/>
    </row>
    <row r="193" spans="1:15" ht="15" customHeight="1" x14ac:dyDescent="0.25">
      <c r="A193" t="s">
        <v>123</v>
      </c>
      <c r="B193" t="s">
        <v>124</v>
      </c>
      <c r="C193" t="s">
        <v>109</v>
      </c>
      <c r="D193" t="s">
        <v>110</v>
      </c>
      <c r="E193" t="s">
        <v>270</v>
      </c>
      <c r="F193" t="s">
        <v>271</v>
      </c>
      <c r="G193" t="s">
        <v>113</v>
      </c>
      <c r="H193" t="s">
        <v>114</v>
      </c>
      <c r="I193" s="198">
        <v>4163</v>
      </c>
      <c r="J193" s="188"/>
      <c r="K193" s="199" t="s">
        <v>125</v>
      </c>
      <c r="L193" s="77"/>
      <c r="M193" s="77"/>
      <c r="N193" s="77"/>
      <c r="O193" s="149"/>
    </row>
    <row r="194" spans="1:15" ht="15" customHeight="1" x14ac:dyDescent="0.25">
      <c r="A194" t="s">
        <v>126</v>
      </c>
      <c r="B194" t="s">
        <v>127</v>
      </c>
      <c r="C194" t="s">
        <v>109</v>
      </c>
      <c r="D194" t="s">
        <v>110</v>
      </c>
      <c r="E194" t="s">
        <v>270</v>
      </c>
      <c r="F194" t="s">
        <v>271</v>
      </c>
      <c r="G194" t="s">
        <v>113</v>
      </c>
      <c r="H194" t="s">
        <v>114</v>
      </c>
      <c r="I194" s="198">
        <v>16017</v>
      </c>
      <c r="J194" s="188"/>
      <c r="K194" s="199" t="s">
        <v>125</v>
      </c>
      <c r="L194" s="77"/>
      <c r="M194" s="77"/>
      <c r="N194" s="77"/>
      <c r="O194" s="149"/>
    </row>
    <row r="195" spans="1:15" ht="15" customHeight="1" x14ac:dyDescent="0.25">
      <c r="A195" t="s">
        <v>126</v>
      </c>
      <c r="B195" t="s">
        <v>127</v>
      </c>
      <c r="C195" t="s">
        <v>109</v>
      </c>
      <c r="D195" t="s">
        <v>110</v>
      </c>
      <c r="E195" t="s">
        <v>272</v>
      </c>
      <c r="F195" t="s">
        <v>273</v>
      </c>
      <c r="G195" t="s">
        <v>113</v>
      </c>
      <c r="H195" t="s">
        <v>114</v>
      </c>
      <c r="I195" s="198">
        <v>11</v>
      </c>
      <c r="J195" s="188"/>
      <c r="K195" s="199" t="s">
        <v>125</v>
      </c>
      <c r="L195" s="77"/>
      <c r="M195" s="77"/>
      <c r="N195" s="77"/>
      <c r="O195" s="149"/>
    </row>
    <row r="196" spans="1:15" ht="15" customHeight="1" x14ac:dyDescent="0.25">
      <c r="A196" t="s">
        <v>234</v>
      </c>
      <c r="B196" t="s">
        <v>235</v>
      </c>
      <c r="C196" t="s">
        <v>109</v>
      </c>
      <c r="D196" t="s">
        <v>110</v>
      </c>
      <c r="E196" t="s">
        <v>274</v>
      </c>
      <c r="F196" t="s">
        <v>275</v>
      </c>
      <c r="G196" t="s">
        <v>113</v>
      </c>
      <c r="H196" t="s">
        <v>114</v>
      </c>
      <c r="I196" s="198">
        <v>36428</v>
      </c>
      <c r="J196" s="188"/>
      <c r="K196" s="199" t="s">
        <v>125</v>
      </c>
      <c r="L196" s="77"/>
      <c r="M196" s="77"/>
      <c r="N196" s="77"/>
      <c r="O196" s="149"/>
    </row>
    <row r="197" spans="1:15" ht="15" customHeight="1" x14ac:dyDescent="0.25">
      <c r="A197" t="s">
        <v>126</v>
      </c>
      <c r="B197" t="s">
        <v>127</v>
      </c>
      <c r="C197" t="s">
        <v>109</v>
      </c>
      <c r="D197" t="s">
        <v>110</v>
      </c>
      <c r="E197" t="s">
        <v>276</v>
      </c>
      <c r="F197" t="s">
        <v>277</v>
      </c>
      <c r="G197" t="s">
        <v>113</v>
      </c>
      <c r="H197" t="s">
        <v>114</v>
      </c>
      <c r="I197" s="198">
        <v>2395</v>
      </c>
      <c r="J197" s="188"/>
      <c r="K197" s="199" t="s">
        <v>125</v>
      </c>
      <c r="L197" s="77"/>
      <c r="M197" s="77"/>
      <c r="N197" s="77"/>
      <c r="O197" s="149"/>
    </row>
    <row r="198" spans="1:15" ht="15" customHeight="1" x14ac:dyDescent="0.25">
      <c r="A198" t="s">
        <v>234</v>
      </c>
      <c r="B198" t="s">
        <v>235</v>
      </c>
      <c r="C198" t="s">
        <v>109</v>
      </c>
      <c r="D198" t="s">
        <v>110</v>
      </c>
      <c r="E198" t="s">
        <v>278</v>
      </c>
      <c r="F198" t="s">
        <v>279</v>
      </c>
      <c r="G198" t="s">
        <v>113</v>
      </c>
      <c r="H198" t="s">
        <v>114</v>
      </c>
      <c r="I198" s="198">
        <v>470</v>
      </c>
      <c r="J198" s="188"/>
      <c r="K198" s="199" t="s">
        <v>125</v>
      </c>
      <c r="L198" s="77"/>
      <c r="M198" s="77"/>
      <c r="N198" s="77"/>
      <c r="O198" s="149"/>
    </row>
    <row r="199" spans="1:15" ht="15" customHeight="1" x14ac:dyDescent="0.25">
      <c r="A199" t="s">
        <v>123</v>
      </c>
      <c r="B199" t="s">
        <v>124</v>
      </c>
      <c r="C199" t="s">
        <v>109</v>
      </c>
      <c r="D199" t="s">
        <v>110</v>
      </c>
      <c r="E199" t="s">
        <v>278</v>
      </c>
      <c r="F199" t="s">
        <v>279</v>
      </c>
      <c r="G199" t="s">
        <v>113</v>
      </c>
      <c r="H199" t="s">
        <v>114</v>
      </c>
      <c r="I199" s="198">
        <v>910</v>
      </c>
      <c r="J199" s="188"/>
      <c r="K199" s="199" t="s">
        <v>125</v>
      </c>
      <c r="L199" s="77"/>
      <c r="M199" s="77"/>
      <c r="N199" s="77"/>
      <c r="O199" s="149"/>
    </row>
    <row r="200" spans="1:15" ht="15" customHeight="1" x14ac:dyDescent="0.25">
      <c r="A200" t="s">
        <v>126</v>
      </c>
      <c r="B200" t="s">
        <v>127</v>
      </c>
      <c r="C200" t="s">
        <v>109</v>
      </c>
      <c r="D200" t="s">
        <v>110</v>
      </c>
      <c r="E200" t="s">
        <v>278</v>
      </c>
      <c r="F200" t="s">
        <v>279</v>
      </c>
      <c r="G200" t="s">
        <v>113</v>
      </c>
      <c r="H200" t="s">
        <v>114</v>
      </c>
      <c r="I200" s="198">
        <v>8537</v>
      </c>
      <c r="J200" s="188"/>
      <c r="K200" s="199" t="s">
        <v>125</v>
      </c>
      <c r="L200" s="77"/>
      <c r="M200" s="77"/>
      <c r="N200" s="77"/>
      <c r="O200" s="149"/>
    </row>
    <row r="201" spans="1:15" ht="15" customHeight="1" x14ac:dyDescent="0.25">
      <c r="A201" t="s">
        <v>234</v>
      </c>
      <c r="B201" t="s">
        <v>235</v>
      </c>
      <c r="C201" t="s">
        <v>109</v>
      </c>
      <c r="D201" t="s">
        <v>110</v>
      </c>
      <c r="E201" t="s">
        <v>282</v>
      </c>
      <c r="F201" t="s">
        <v>283</v>
      </c>
      <c r="G201" t="s">
        <v>113</v>
      </c>
      <c r="H201" t="s">
        <v>114</v>
      </c>
      <c r="I201" s="198">
        <v>1268</v>
      </c>
      <c r="J201" s="188"/>
      <c r="K201" s="199" t="s">
        <v>125</v>
      </c>
      <c r="L201" s="77"/>
      <c r="M201" s="77"/>
      <c r="N201" s="77"/>
      <c r="O201" s="149"/>
    </row>
    <row r="202" spans="1:15" ht="15" customHeight="1" x14ac:dyDescent="0.25">
      <c r="A202" t="s">
        <v>107</v>
      </c>
      <c r="B202" t="s">
        <v>108</v>
      </c>
      <c r="C202" t="s">
        <v>109</v>
      </c>
      <c r="D202" t="s">
        <v>110</v>
      </c>
      <c r="E202" t="s">
        <v>284</v>
      </c>
      <c r="F202" t="s">
        <v>285</v>
      </c>
      <c r="G202" t="s">
        <v>113</v>
      </c>
      <c r="H202" t="s">
        <v>114</v>
      </c>
      <c r="I202" s="198">
        <v>52503164</v>
      </c>
      <c r="J202" s="188"/>
      <c r="K202" s="199" t="s">
        <v>115</v>
      </c>
      <c r="L202" s="77"/>
      <c r="M202" s="77"/>
      <c r="N202" s="77"/>
      <c r="O202" s="149"/>
    </row>
    <row r="203" spans="1:15" ht="15" customHeight="1" x14ac:dyDescent="0.25">
      <c r="A203" t="s">
        <v>126</v>
      </c>
      <c r="B203" t="s">
        <v>127</v>
      </c>
      <c r="C203" t="s">
        <v>109</v>
      </c>
      <c r="D203" t="s">
        <v>110</v>
      </c>
      <c r="E203" t="s">
        <v>284</v>
      </c>
      <c r="F203" t="s">
        <v>285</v>
      </c>
      <c r="G203" t="s">
        <v>113</v>
      </c>
      <c r="H203" t="s">
        <v>114</v>
      </c>
      <c r="I203" s="198">
        <v>2640</v>
      </c>
      <c r="J203" s="188"/>
      <c r="K203" s="199" t="s">
        <v>125</v>
      </c>
      <c r="L203" s="77"/>
      <c r="M203" s="77"/>
      <c r="N203" s="77"/>
      <c r="O203" s="149"/>
    </row>
    <row r="204" spans="1:15" ht="15" customHeight="1" x14ac:dyDescent="0.25">
      <c r="A204" t="s">
        <v>107</v>
      </c>
      <c r="B204" t="s">
        <v>108</v>
      </c>
      <c r="C204" t="s">
        <v>109</v>
      </c>
      <c r="D204" t="s">
        <v>110</v>
      </c>
      <c r="E204" t="s">
        <v>286</v>
      </c>
      <c r="F204" t="s">
        <v>287</v>
      </c>
      <c r="G204" t="s">
        <v>113</v>
      </c>
      <c r="H204" t="s">
        <v>114</v>
      </c>
      <c r="I204" s="198">
        <v>7188</v>
      </c>
      <c r="J204" s="188"/>
      <c r="K204" s="199" t="s">
        <v>115</v>
      </c>
      <c r="L204" s="77"/>
      <c r="M204" s="77"/>
      <c r="N204" s="77"/>
      <c r="O204" s="149"/>
    </row>
    <row r="205" spans="1:15" ht="15" customHeight="1" x14ac:dyDescent="0.25">
      <c r="A205" t="s">
        <v>117</v>
      </c>
      <c r="B205" t="s">
        <v>118</v>
      </c>
      <c r="C205" t="s">
        <v>109</v>
      </c>
      <c r="D205" t="s">
        <v>110</v>
      </c>
      <c r="E205" t="s">
        <v>286</v>
      </c>
      <c r="F205" t="s">
        <v>287</v>
      </c>
      <c r="G205" t="s">
        <v>113</v>
      </c>
      <c r="H205" t="s">
        <v>114</v>
      </c>
      <c r="I205" s="198">
        <v>42059</v>
      </c>
      <c r="J205" s="188"/>
      <c r="K205" s="199" t="s">
        <v>128</v>
      </c>
      <c r="L205" s="77"/>
      <c r="M205" s="77"/>
      <c r="N205" s="77"/>
      <c r="O205" s="149"/>
    </row>
    <row r="206" spans="1:15" ht="15" customHeight="1" x14ac:dyDescent="0.25">
      <c r="A206" t="s">
        <v>234</v>
      </c>
      <c r="B206" t="s">
        <v>235</v>
      </c>
      <c r="C206" t="s">
        <v>109</v>
      </c>
      <c r="D206" t="s">
        <v>110</v>
      </c>
      <c r="E206" t="s">
        <v>286</v>
      </c>
      <c r="F206" t="s">
        <v>287</v>
      </c>
      <c r="G206" t="s">
        <v>113</v>
      </c>
      <c r="H206" t="s">
        <v>114</v>
      </c>
      <c r="I206" s="198">
        <v>12377</v>
      </c>
      <c r="J206" s="188"/>
      <c r="K206" s="199" t="s">
        <v>128</v>
      </c>
      <c r="L206" s="77"/>
      <c r="M206" s="77"/>
      <c r="N206" s="77"/>
      <c r="O206" s="149"/>
    </row>
    <row r="207" spans="1:15" ht="15" customHeight="1" x14ac:dyDescent="0.25">
      <c r="A207" t="s">
        <v>120</v>
      </c>
      <c r="B207" t="s">
        <v>121</v>
      </c>
      <c r="C207" t="s">
        <v>109</v>
      </c>
      <c r="D207" t="s">
        <v>110</v>
      </c>
      <c r="E207" t="s">
        <v>286</v>
      </c>
      <c r="F207" t="s">
        <v>287</v>
      </c>
      <c r="G207" t="s">
        <v>113</v>
      </c>
      <c r="H207" t="s">
        <v>114</v>
      </c>
      <c r="I207" s="198">
        <v>38254</v>
      </c>
      <c r="J207" s="188"/>
      <c r="K207" s="199" t="s">
        <v>128</v>
      </c>
      <c r="L207" s="77"/>
      <c r="M207" s="77"/>
      <c r="N207" s="77"/>
      <c r="O207" s="149"/>
    </row>
    <row r="208" spans="1:15" ht="15" customHeight="1" x14ac:dyDescent="0.25">
      <c r="A208" t="s">
        <v>123</v>
      </c>
      <c r="B208" t="s">
        <v>124</v>
      </c>
      <c r="C208" t="s">
        <v>109</v>
      </c>
      <c r="D208" t="s">
        <v>110</v>
      </c>
      <c r="E208" t="s">
        <v>286</v>
      </c>
      <c r="F208" t="s">
        <v>287</v>
      </c>
      <c r="G208" t="s">
        <v>113</v>
      </c>
      <c r="H208" t="s">
        <v>114</v>
      </c>
      <c r="I208" s="198">
        <v>94477</v>
      </c>
      <c r="J208" s="188"/>
      <c r="K208" s="199" t="s">
        <v>128</v>
      </c>
      <c r="L208" s="77"/>
      <c r="M208" s="77"/>
      <c r="N208" s="77"/>
      <c r="O208" s="149"/>
    </row>
    <row r="209" spans="1:15" ht="15" customHeight="1" x14ac:dyDescent="0.25">
      <c r="A209" t="s">
        <v>126</v>
      </c>
      <c r="B209" t="s">
        <v>127</v>
      </c>
      <c r="C209" t="s">
        <v>109</v>
      </c>
      <c r="D209" t="s">
        <v>110</v>
      </c>
      <c r="E209" t="s">
        <v>286</v>
      </c>
      <c r="F209" t="s">
        <v>287</v>
      </c>
      <c r="G209" t="s">
        <v>113</v>
      </c>
      <c r="H209" t="s">
        <v>114</v>
      </c>
      <c r="I209" s="198">
        <v>119148</v>
      </c>
      <c r="J209" s="188"/>
      <c r="K209" s="199" t="s">
        <v>128</v>
      </c>
      <c r="L209" s="77"/>
      <c r="M209" s="77"/>
      <c r="N209" s="77"/>
      <c r="O209" s="149"/>
    </row>
    <row r="210" spans="1:15" ht="15" customHeight="1" x14ac:dyDescent="0.25">
      <c r="A210" t="s">
        <v>129</v>
      </c>
      <c r="B210" t="s">
        <v>130</v>
      </c>
      <c r="C210" t="s">
        <v>109</v>
      </c>
      <c r="D210" t="s">
        <v>110</v>
      </c>
      <c r="E210" t="s">
        <v>286</v>
      </c>
      <c r="F210" t="s">
        <v>287</v>
      </c>
      <c r="G210" t="s">
        <v>113</v>
      </c>
      <c r="H210" t="s">
        <v>114</v>
      </c>
      <c r="I210" s="198">
        <v>623</v>
      </c>
      <c r="J210" s="188"/>
      <c r="K210" s="199" t="s">
        <v>128</v>
      </c>
      <c r="L210" s="77"/>
      <c r="M210" s="77"/>
      <c r="N210" s="77"/>
      <c r="O210" s="149"/>
    </row>
    <row r="211" spans="1:15" ht="15" customHeight="1" x14ac:dyDescent="0.25">
      <c r="A211" t="s">
        <v>220</v>
      </c>
      <c r="B211" t="s">
        <v>221</v>
      </c>
      <c r="C211" t="s">
        <v>109</v>
      </c>
      <c r="D211" t="s">
        <v>110</v>
      </c>
      <c r="E211" t="s">
        <v>286</v>
      </c>
      <c r="F211" t="s">
        <v>287</v>
      </c>
      <c r="G211" t="s">
        <v>113</v>
      </c>
      <c r="H211" t="s">
        <v>114</v>
      </c>
      <c r="I211" s="198">
        <v>46</v>
      </c>
      <c r="J211" s="188"/>
      <c r="K211" s="199" t="s">
        <v>128</v>
      </c>
      <c r="L211" s="77"/>
      <c r="M211" s="77"/>
      <c r="N211" s="77"/>
      <c r="O211" s="149"/>
    </row>
    <row r="212" spans="1:15" ht="15" customHeight="1" x14ac:dyDescent="0.25">
      <c r="A212" t="s">
        <v>154</v>
      </c>
      <c r="B212" t="s">
        <v>155</v>
      </c>
      <c r="C212" t="s">
        <v>109</v>
      </c>
      <c r="D212" t="s">
        <v>110</v>
      </c>
      <c r="E212" t="s">
        <v>286</v>
      </c>
      <c r="F212" t="s">
        <v>287</v>
      </c>
      <c r="G212" t="s">
        <v>113</v>
      </c>
      <c r="H212" t="s">
        <v>114</v>
      </c>
      <c r="I212" s="198">
        <v>6070</v>
      </c>
      <c r="J212" s="188"/>
      <c r="K212" s="199" t="s">
        <v>128</v>
      </c>
      <c r="L212" s="77"/>
      <c r="M212" s="77"/>
      <c r="N212" s="77"/>
      <c r="O212" s="149"/>
    </row>
    <row r="213" spans="1:15" ht="15" customHeight="1" x14ac:dyDescent="0.25">
      <c r="A213" t="s">
        <v>107</v>
      </c>
      <c r="B213" t="s">
        <v>108</v>
      </c>
      <c r="C213" t="s">
        <v>109</v>
      </c>
      <c r="D213" t="s">
        <v>110</v>
      </c>
      <c r="E213" t="s">
        <v>292</v>
      </c>
      <c r="F213" t="s">
        <v>293</v>
      </c>
      <c r="G213" t="s">
        <v>113</v>
      </c>
      <c r="H213" t="s">
        <v>114</v>
      </c>
      <c r="I213" s="198">
        <v>514252</v>
      </c>
      <c r="J213" s="188"/>
      <c r="K213" s="199" t="s">
        <v>115</v>
      </c>
      <c r="L213" s="77"/>
      <c r="M213" s="77"/>
      <c r="N213" s="77"/>
      <c r="O213" s="149"/>
    </row>
    <row r="214" spans="1:15" ht="15" customHeight="1" x14ac:dyDescent="0.25">
      <c r="A214" t="s">
        <v>120</v>
      </c>
      <c r="B214" t="s">
        <v>121</v>
      </c>
      <c r="C214" t="s">
        <v>109</v>
      </c>
      <c r="D214" t="s">
        <v>110</v>
      </c>
      <c r="E214" t="s">
        <v>294</v>
      </c>
      <c r="F214" t="s">
        <v>295</v>
      </c>
      <c r="G214" t="s">
        <v>113</v>
      </c>
      <c r="H214" t="s">
        <v>114</v>
      </c>
      <c r="I214" s="198">
        <v>1537</v>
      </c>
      <c r="J214" s="188"/>
      <c r="K214" s="199" t="s">
        <v>137</v>
      </c>
      <c r="L214" s="77"/>
      <c r="M214" s="77"/>
      <c r="N214" s="77"/>
      <c r="O214" s="149"/>
    </row>
    <row r="215" spans="1:15" ht="15" customHeight="1" x14ac:dyDescent="0.25">
      <c r="A215" t="s">
        <v>126</v>
      </c>
      <c r="B215" t="s">
        <v>127</v>
      </c>
      <c r="C215" t="s">
        <v>109</v>
      </c>
      <c r="D215" t="s">
        <v>110</v>
      </c>
      <c r="E215" t="s">
        <v>294</v>
      </c>
      <c r="F215" t="s">
        <v>295</v>
      </c>
      <c r="G215" t="s">
        <v>113</v>
      </c>
      <c r="H215" t="s">
        <v>114</v>
      </c>
      <c r="I215" s="198">
        <v>3124</v>
      </c>
      <c r="J215" s="188"/>
      <c r="K215" s="192" t="s">
        <v>137</v>
      </c>
      <c r="L215" s="77"/>
      <c r="M215" s="77"/>
      <c r="N215" s="77"/>
      <c r="O215" s="149"/>
    </row>
    <row r="216" spans="1:15" ht="15" customHeight="1" x14ac:dyDescent="0.25">
      <c r="A216" t="s">
        <v>123</v>
      </c>
      <c r="B216" t="s">
        <v>124</v>
      </c>
      <c r="C216" t="s">
        <v>109</v>
      </c>
      <c r="D216" t="s">
        <v>110</v>
      </c>
      <c r="E216" t="s">
        <v>296</v>
      </c>
      <c r="F216" t="s">
        <v>297</v>
      </c>
      <c r="G216" t="s">
        <v>113</v>
      </c>
      <c r="H216" t="s">
        <v>114</v>
      </c>
      <c r="I216" s="198">
        <v>105327</v>
      </c>
      <c r="J216" s="188"/>
      <c r="K216" s="199" t="s">
        <v>125</v>
      </c>
      <c r="L216" s="77"/>
      <c r="M216" s="77"/>
      <c r="N216" s="77"/>
      <c r="O216" s="149"/>
    </row>
    <row r="217" spans="1:15" ht="15" customHeight="1" x14ac:dyDescent="0.25">
      <c r="A217" t="s">
        <v>154</v>
      </c>
      <c r="B217" t="s">
        <v>155</v>
      </c>
      <c r="C217" t="s">
        <v>109</v>
      </c>
      <c r="D217" t="s">
        <v>110</v>
      </c>
      <c r="E217" t="s">
        <v>296</v>
      </c>
      <c r="F217" t="s">
        <v>297</v>
      </c>
      <c r="G217" t="s">
        <v>113</v>
      </c>
      <c r="H217" t="s">
        <v>114</v>
      </c>
      <c r="I217" s="198">
        <v>210956</v>
      </c>
      <c r="J217" s="188"/>
      <c r="K217" s="199" t="s">
        <v>125</v>
      </c>
      <c r="L217" s="77"/>
      <c r="M217" s="77"/>
      <c r="N217" s="77"/>
      <c r="O217" s="149"/>
    </row>
    <row r="218" spans="1:15" ht="15" customHeight="1" x14ac:dyDescent="0.25">
      <c r="A218" t="s">
        <v>310</v>
      </c>
      <c r="B218" t="s">
        <v>311</v>
      </c>
      <c r="C218" t="s">
        <v>109</v>
      </c>
      <c r="D218" t="s">
        <v>110</v>
      </c>
      <c r="E218" t="s">
        <v>312</v>
      </c>
      <c r="F218" t="s">
        <v>313</v>
      </c>
      <c r="G218" t="s">
        <v>113</v>
      </c>
      <c r="H218" t="s">
        <v>114</v>
      </c>
      <c r="I218" s="198">
        <v>85510</v>
      </c>
      <c r="J218" s="188"/>
      <c r="K218" s="192" t="s">
        <v>146</v>
      </c>
      <c r="L218" s="77"/>
      <c r="M218" s="77"/>
      <c r="N218" s="77"/>
      <c r="O218" s="149"/>
    </row>
    <row r="219" spans="1:15" ht="15" customHeight="1" x14ac:dyDescent="0.25">
      <c r="A219" t="s">
        <v>310</v>
      </c>
      <c r="B219" t="s">
        <v>311</v>
      </c>
      <c r="C219" t="s">
        <v>109</v>
      </c>
      <c r="D219" t="s">
        <v>110</v>
      </c>
      <c r="E219" t="s">
        <v>314</v>
      </c>
      <c r="F219" t="s">
        <v>315</v>
      </c>
      <c r="G219" t="s">
        <v>113</v>
      </c>
      <c r="H219" t="s">
        <v>114</v>
      </c>
      <c r="I219" s="198">
        <v>15021</v>
      </c>
      <c r="J219" s="188"/>
      <c r="K219" s="192" t="s">
        <v>146</v>
      </c>
      <c r="L219" s="77"/>
      <c r="M219" s="77"/>
      <c r="N219" s="77"/>
      <c r="O219" s="149"/>
    </row>
    <row r="220" spans="1:15" ht="15" customHeight="1" x14ac:dyDescent="0.25">
      <c r="A220" t="s">
        <v>117</v>
      </c>
      <c r="B220" t="s">
        <v>118</v>
      </c>
      <c r="C220" t="s">
        <v>109</v>
      </c>
      <c r="D220" t="s">
        <v>110</v>
      </c>
      <c r="E220" t="s">
        <v>316</v>
      </c>
      <c r="F220" t="s">
        <v>317</v>
      </c>
      <c r="G220" t="s">
        <v>113</v>
      </c>
      <c r="H220" t="s">
        <v>114</v>
      </c>
      <c r="I220" s="198">
        <v>-540557</v>
      </c>
      <c r="J220" s="188"/>
      <c r="K220" s="199" t="s">
        <v>137</v>
      </c>
      <c r="L220" s="77"/>
      <c r="M220" s="77"/>
      <c r="N220" s="77"/>
      <c r="O220" s="149"/>
    </row>
    <row r="221" spans="1:15" ht="15" customHeight="1" x14ac:dyDescent="0.25">
      <c r="A221" t="s">
        <v>120</v>
      </c>
      <c r="B221" t="s">
        <v>121</v>
      </c>
      <c r="C221" t="s">
        <v>109</v>
      </c>
      <c r="D221" t="s">
        <v>110</v>
      </c>
      <c r="E221" t="s">
        <v>316</v>
      </c>
      <c r="F221" t="s">
        <v>317</v>
      </c>
      <c r="G221" t="s">
        <v>113</v>
      </c>
      <c r="H221" t="s">
        <v>114</v>
      </c>
      <c r="I221" s="198">
        <v>-555023</v>
      </c>
      <c r="J221" s="188"/>
      <c r="K221" s="199" t="s">
        <v>137</v>
      </c>
      <c r="L221" s="77"/>
      <c r="M221" s="77"/>
      <c r="N221" s="77"/>
      <c r="O221" s="149"/>
    </row>
    <row r="222" spans="1:15" ht="15" customHeight="1" x14ac:dyDescent="0.25">
      <c r="A222" t="s">
        <v>123</v>
      </c>
      <c r="B222" t="s">
        <v>124</v>
      </c>
      <c r="C222" t="s">
        <v>109</v>
      </c>
      <c r="D222" t="s">
        <v>110</v>
      </c>
      <c r="E222" t="s">
        <v>316</v>
      </c>
      <c r="F222" t="s">
        <v>317</v>
      </c>
      <c r="G222" t="s">
        <v>113</v>
      </c>
      <c r="H222" t="s">
        <v>114</v>
      </c>
      <c r="I222" s="198">
        <v>-1193172</v>
      </c>
      <c r="J222" s="188"/>
      <c r="K222" s="199" t="s">
        <v>137</v>
      </c>
      <c r="L222" s="77"/>
      <c r="M222" s="77"/>
      <c r="N222" s="77"/>
      <c r="O222" s="149"/>
    </row>
    <row r="223" spans="1:15" ht="15" customHeight="1" x14ac:dyDescent="0.25">
      <c r="A223" t="s">
        <v>126</v>
      </c>
      <c r="B223" t="s">
        <v>127</v>
      </c>
      <c r="C223" t="s">
        <v>109</v>
      </c>
      <c r="D223" t="s">
        <v>110</v>
      </c>
      <c r="E223" t="s">
        <v>316</v>
      </c>
      <c r="F223" t="s">
        <v>317</v>
      </c>
      <c r="G223" t="s">
        <v>113</v>
      </c>
      <c r="H223" t="s">
        <v>114</v>
      </c>
      <c r="I223" s="198">
        <v>-1696388</v>
      </c>
      <c r="J223" s="188"/>
      <c r="K223" s="199" t="s">
        <v>137</v>
      </c>
      <c r="L223" s="77"/>
      <c r="M223" s="77"/>
      <c r="N223" s="77"/>
      <c r="O223" s="149"/>
    </row>
    <row r="224" spans="1:15" ht="15" customHeight="1" x14ac:dyDescent="0.25">
      <c r="A224" t="s">
        <v>117</v>
      </c>
      <c r="B224" t="s">
        <v>118</v>
      </c>
      <c r="C224" t="s">
        <v>109</v>
      </c>
      <c r="D224" t="s">
        <v>110</v>
      </c>
      <c r="E224" t="s">
        <v>318</v>
      </c>
      <c r="F224" t="s">
        <v>319</v>
      </c>
      <c r="G224" t="s">
        <v>113</v>
      </c>
      <c r="H224" t="s">
        <v>114</v>
      </c>
      <c r="I224" s="198">
        <v>-147038</v>
      </c>
      <c r="J224" s="188"/>
      <c r="K224" s="199" t="s">
        <v>135</v>
      </c>
      <c r="L224" s="77"/>
      <c r="M224" s="77"/>
      <c r="N224" s="77"/>
      <c r="O224" s="149"/>
    </row>
    <row r="225" spans="1:15" ht="15" customHeight="1" x14ac:dyDescent="0.25">
      <c r="A225" t="s">
        <v>120</v>
      </c>
      <c r="B225" t="s">
        <v>121</v>
      </c>
      <c r="C225" t="s">
        <v>109</v>
      </c>
      <c r="D225" t="s">
        <v>110</v>
      </c>
      <c r="E225" t="s">
        <v>318</v>
      </c>
      <c r="F225" t="s">
        <v>319</v>
      </c>
      <c r="G225" t="s">
        <v>113</v>
      </c>
      <c r="H225" t="s">
        <v>114</v>
      </c>
      <c r="I225" s="198">
        <v>-141812</v>
      </c>
      <c r="J225" s="188"/>
      <c r="K225" s="199" t="s">
        <v>135</v>
      </c>
      <c r="L225" s="77"/>
      <c r="M225" s="77"/>
      <c r="N225" s="77"/>
      <c r="O225" s="149"/>
    </row>
    <row r="226" spans="1:15" ht="15" customHeight="1" x14ac:dyDescent="0.25">
      <c r="A226" t="s">
        <v>123</v>
      </c>
      <c r="B226" t="s">
        <v>124</v>
      </c>
      <c r="C226" t="s">
        <v>109</v>
      </c>
      <c r="D226" t="s">
        <v>110</v>
      </c>
      <c r="E226" t="s">
        <v>318</v>
      </c>
      <c r="F226" t="s">
        <v>319</v>
      </c>
      <c r="G226" t="s">
        <v>113</v>
      </c>
      <c r="H226" t="s">
        <v>114</v>
      </c>
      <c r="I226" s="198">
        <v>-342114</v>
      </c>
      <c r="J226" s="188"/>
      <c r="K226" s="199" t="s">
        <v>135</v>
      </c>
      <c r="L226" s="77"/>
      <c r="M226" s="77"/>
      <c r="N226" s="77"/>
      <c r="O226" s="149"/>
    </row>
    <row r="227" spans="1:15" ht="15" customHeight="1" x14ac:dyDescent="0.25">
      <c r="A227" t="s">
        <v>126</v>
      </c>
      <c r="B227" t="s">
        <v>127</v>
      </c>
      <c r="C227" t="s">
        <v>109</v>
      </c>
      <c r="D227" t="s">
        <v>110</v>
      </c>
      <c r="E227" t="s">
        <v>318</v>
      </c>
      <c r="F227" t="s">
        <v>319</v>
      </c>
      <c r="G227" t="s">
        <v>113</v>
      </c>
      <c r="H227" t="s">
        <v>114</v>
      </c>
      <c r="I227" s="198">
        <v>-473333</v>
      </c>
      <c r="J227" s="188"/>
      <c r="K227" s="199" t="s">
        <v>135</v>
      </c>
      <c r="L227" s="77"/>
      <c r="M227" s="77"/>
      <c r="N227" s="77"/>
      <c r="O227" s="149"/>
    </row>
    <row r="228" spans="1:15" ht="15" customHeight="1" x14ac:dyDescent="0.25">
      <c r="A228" t="s">
        <v>107</v>
      </c>
      <c r="B228" t="s">
        <v>108</v>
      </c>
      <c r="C228" t="s">
        <v>109</v>
      </c>
      <c r="D228" t="s">
        <v>110</v>
      </c>
      <c r="E228" t="s">
        <v>320</v>
      </c>
      <c r="F228" t="s">
        <v>321</v>
      </c>
      <c r="G228" t="s">
        <v>113</v>
      </c>
      <c r="H228" t="s">
        <v>114</v>
      </c>
      <c r="I228" s="198">
        <v>-6969</v>
      </c>
      <c r="J228" s="188"/>
      <c r="K228" s="199" t="s">
        <v>115</v>
      </c>
      <c r="L228" s="77"/>
      <c r="M228" s="77"/>
      <c r="N228" s="77"/>
      <c r="O228" s="149"/>
    </row>
    <row r="229" spans="1:15" ht="15" customHeight="1" x14ac:dyDescent="0.25">
      <c r="A229" t="s">
        <v>117</v>
      </c>
      <c r="B229" t="s">
        <v>118</v>
      </c>
      <c r="C229" t="s">
        <v>109</v>
      </c>
      <c r="D229" t="s">
        <v>110</v>
      </c>
      <c r="E229" t="s">
        <v>320</v>
      </c>
      <c r="F229" t="s">
        <v>321</v>
      </c>
      <c r="G229" t="s">
        <v>113</v>
      </c>
      <c r="H229" t="s">
        <v>114</v>
      </c>
      <c r="I229" s="198">
        <v>-39875</v>
      </c>
      <c r="J229" s="188"/>
      <c r="K229" s="199" t="s">
        <v>140</v>
      </c>
      <c r="L229" s="77"/>
      <c r="M229" s="77"/>
      <c r="N229" s="77"/>
      <c r="O229" s="149"/>
    </row>
    <row r="230" spans="1:15" ht="15" customHeight="1" x14ac:dyDescent="0.25">
      <c r="A230" t="s">
        <v>120</v>
      </c>
      <c r="B230" t="s">
        <v>121</v>
      </c>
      <c r="C230" t="s">
        <v>109</v>
      </c>
      <c r="D230" t="s">
        <v>110</v>
      </c>
      <c r="E230" t="s">
        <v>320</v>
      </c>
      <c r="F230" t="s">
        <v>321</v>
      </c>
      <c r="G230" t="s">
        <v>113</v>
      </c>
      <c r="H230" t="s">
        <v>114</v>
      </c>
      <c r="I230" s="198">
        <v>-2317</v>
      </c>
      <c r="J230" s="188"/>
      <c r="K230" s="199" t="s">
        <v>140</v>
      </c>
      <c r="L230" s="77"/>
      <c r="M230" s="77"/>
      <c r="N230" s="77"/>
      <c r="O230" s="149"/>
    </row>
    <row r="231" spans="1:15" ht="15" customHeight="1" x14ac:dyDescent="0.25">
      <c r="A231" t="s">
        <v>123</v>
      </c>
      <c r="B231" t="s">
        <v>124</v>
      </c>
      <c r="C231" t="s">
        <v>109</v>
      </c>
      <c r="D231" t="s">
        <v>110</v>
      </c>
      <c r="E231" t="s">
        <v>320</v>
      </c>
      <c r="F231" t="s">
        <v>321</v>
      </c>
      <c r="G231" t="s">
        <v>113</v>
      </c>
      <c r="H231" t="s">
        <v>114</v>
      </c>
      <c r="I231" s="198">
        <v>-88899</v>
      </c>
      <c r="J231" s="188"/>
      <c r="K231" s="199" t="s">
        <v>140</v>
      </c>
      <c r="L231" s="77"/>
      <c r="M231" s="77"/>
      <c r="N231" s="77"/>
      <c r="O231" s="149"/>
    </row>
    <row r="232" spans="1:15" ht="15" customHeight="1" x14ac:dyDescent="0.25">
      <c r="A232" t="s">
        <v>126</v>
      </c>
      <c r="B232" t="s">
        <v>127</v>
      </c>
      <c r="C232" t="s">
        <v>109</v>
      </c>
      <c r="D232" t="s">
        <v>110</v>
      </c>
      <c r="E232" t="s">
        <v>320</v>
      </c>
      <c r="F232" t="s">
        <v>321</v>
      </c>
      <c r="G232" t="s">
        <v>113</v>
      </c>
      <c r="H232" t="s">
        <v>114</v>
      </c>
      <c r="I232" s="198">
        <v>-138239</v>
      </c>
      <c r="J232" s="188"/>
      <c r="K232" s="199" t="s">
        <v>140</v>
      </c>
      <c r="L232" s="77"/>
      <c r="M232" s="77"/>
      <c r="N232" s="77"/>
      <c r="O232" s="149"/>
    </row>
    <row r="233" spans="1:15" ht="15" customHeight="1" x14ac:dyDescent="0.25">
      <c r="A233" t="s">
        <v>117</v>
      </c>
      <c r="B233" t="s">
        <v>118</v>
      </c>
      <c r="C233" t="s">
        <v>109</v>
      </c>
      <c r="D233" t="s">
        <v>110</v>
      </c>
      <c r="E233" t="s">
        <v>322</v>
      </c>
      <c r="F233" t="s">
        <v>323</v>
      </c>
      <c r="G233" t="s">
        <v>113</v>
      </c>
      <c r="H233" t="s">
        <v>114</v>
      </c>
      <c r="I233" s="198">
        <v>-54</v>
      </c>
      <c r="J233" s="188"/>
      <c r="K233" s="199" t="s">
        <v>140</v>
      </c>
      <c r="L233" s="77"/>
      <c r="M233" s="77"/>
      <c r="N233" s="77"/>
      <c r="O233" s="149"/>
    </row>
    <row r="234" spans="1:15" ht="15" customHeight="1" x14ac:dyDescent="0.25">
      <c r="A234" t="s">
        <v>126</v>
      </c>
      <c r="B234" t="s">
        <v>127</v>
      </c>
      <c r="C234" t="s">
        <v>109</v>
      </c>
      <c r="D234" t="s">
        <v>110</v>
      </c>
      <c r="E234" t="s">
        <v>330</v>
      </c>
      <c r="F234" t="s">
        <v>331</v>
      </c>
      <c r="G234" t="s">
        <v>113</v>
      </c>
      <c r="H234" t="s">
        <v>114</v>
      </c>
      <c r="I234" s="198">
        <v>-14134</v>
      </c>
      <c r="J234" s="188"/>
      <c r="K234" s="199" t="s">
        <v>136</v>
      </c>
      <c r="L234" s="77"/>
      <c r="M234" s="77"/>
      <c r="N234" s="77"/>
      <c r="O234" s="149"/>
    </row>
    <row r="235" spans="1:15" ht="15" customHeight="1" x14ac:dyDescent="0.25">
      <c r="A235" t="s">
        <v>107</v>
      </c>
      <c r="B235" t="s">
        <v>108</v>
      </c>
      <c r="C235" t="s">
        <v>109</v>
      </c>
      <c r="D235" t="s">
        <v>110</v>
      </c>
      <c r="E235" t="s">
        <v>332</v>
      </c>
      <c r="F235" t="s">
        <v>333</v>
      </c>
      <c r="G235" t="s">
        <v>113</v>
      </c>
      <c r="H235" t="s">
        <v>114</v>
      </c>
      <c r="I235" s="198">
        <v>-34047</v>
      </c>
      <c r="J235" s="188"/>
      <c r="K235" s="199" t="s">
        <v>115</v>
      </c>
      <c r="L235" s="77"/>
      <c r="M235" s="77"/>
      <c r="N235" s="77"/>
      <c r="O235" s="149"/>
    </row>
    <row r="236" spans="1:15" ht="15" customHeight="1" x14ac:dyDescent="0.25">
      <c r="A236" t="s">
        <v>117</v>
      </c>
      <c r="B236" t="s">
        <v>118</v>
      </c>
      <c r="C236" t="s">
        <v>109</v>
      </c>
      <c r="D236" t="s">
        <v>110</v>
      </c>
      <c r="E236" t="s">
        <v>332</v>
      </c>
      <c r="F236" t="s">
        <v>333</v>
      </c>
      <c r="G236" t="s">
        <v>113</v>
      </c>
      <c r="H236" t="s">
        <v>114</v>
      </c>
      <c r="I236" s="198">
        <v>-184570</v>
      </c>
      <c r="J236" s="188"/>
      <c r="K236" s="199" t="s">
        <v>131</v>
      </c>
      <c r="L236" s="77"/>
      <c r="M236" s="77"/>
      <c r="N236" s="77"/>
      <c r="O236" s="149"/>
    </row>
    <row r="237" spans="1:15" ht="15" customHeight="1" x14ac:dyDescent="0.25">
      <c r="A237" t="s">
        <v>120</v>
      </c>
      <c r="B237" t="s">
        <v>121</v>
      </c>
      <c r="C237" t="s">
        <v>109</v>
      </c>
      <c r="D237" t="s">
        <v>110</v>
      </c>
      <c r="E237" t="s">
        <v>332</v>
      </c>
      <c r="F237" t="s">
        <v>333</v>
      </c>
      <c r="G237" t="s">
        <v>113</v>
      </c>
      <c r="H237" t="s">
        <v>114</v>
      </c>
      <c r="I237" s="198">
        <v>-101572</v>
      </c>
      <c r="J237" s="188"/>
      <c r="K237" s="199" t="s">
        <v>131</v>
      </c>
      <c r="L237" s="77"/>
      <c r="M237" s="77"/>
      <c r="N237" s="77"/>
      <c r="O237" s="149"/>
    </row>
    <row r="238" spans="1:15" ht="15" customHeight="1" x14ac:dyDescent="0.25">
      <c r="A238" t="s">
        <v>123</v>
      </c>
      <c r="B238" t="s">
        <v>124</v>
      </c>
      <c r="C238" t="s">
        <v>109</v>
      </c>
      <c r="D238" t="s">
        <v>110</v>
      </c>
      <c r="E238" t="s">
        <v>332</v>
      </c>
      <c r="F238" t="s">
        <v>333</v>
      </c>
      <c r="G238" t="s">
        <v>113</v>
      </c>
      <c r="H238" t="s">
        <v>114</v>
      </c>
      <c r="I238" s="198">
        <v>-290528</v>
      </c>
      <c r="J238" s="188"/>
      <c r="K238" s="199" t="s">
        <v>131</v>
      </c>
      <c r="L238" s="77"/>
      <c r="M238" s="77"/>
      <c r="N238" s="77"/>
      <c r="O238" s="149"/>
    </row>
    <row r="239" spans="1:15" ht="15" customHeight="1" x14ac:dyDescent="0.25">
      <c r="A239" t="s">
        <v>126</v>
      </c>
      <c r="B239" t="s">
        <v>127</v>
      </c>
      <c r="C239" t="s">
        <v>109</v>
      </c>
      <c r="D239" t="s">
        <v>110</v>
      </c>
      <c r="E239" t="s">
        <v>332</v>
      </c>
      <c r="F239" t="s">
        <v>333</v>
      </c>
      <c r="G239" t="s">
        <v>113</v>
      </c>
      <c r="H239" t="s">
        <v>114</v>
      </c>
      <c r="I239" s="198">
        <v>-1306513</v>
      </c>
      <c r="J239" s="188"/>
      <c r="K239" s="199" t="s">
        <v>131</v>
      </c>
      <c r="L239" s="77"/>
      <c r="M239" s="77"/>
      <c r="N239" s="77"/>
      <c r="O239" s="149"/>
    </row>
    <row r="240" spans="1:15" ht="15" customHeight="1" x14ac:dyDescent="0.25">
      <c r="A240" t="s">
        <v>117</v>
      </c>
      <c r="B240" t="s">
        <v>118</v>
      </c>
      <c r="C240" t="s">
        <v>109</v>
      </c>
      <c r="D240" t="s">
        <v>110</v>
      </c>
      <c r="E240" t="s">
        <v>334</v>
      </c>
      <c r="F240" t="s">
        <v>335</v>
      </c>
      <c r="G240" t="s">
        <v>113</v>
      </c>
      <c r="H240" t="s">
        <v>114</v>
      </c>
      <c r="I240" s="198">
        <v>-29</v>
      </c>
      <c r="J240" s="188"/>
      <c r="K240" s="199" t="s">
        <v>131</v>
      </c>
      <c r="L240" s="77"/>
      <c r="M240" s="77"/>
      <c r="N240" s="77"/>
      <c r="O240" s="149"/>
    </row>
    <row r="241" spans="1:15" ht="15" customHeight="1" x14ac:dyDescent="0.25">
      <c r="A241" t="s">
        <v>123</v>
      </c>
      <c r="B241" t="s">
        <v>124</v>
      </c>
      <c r="C241" t="s">
        <v>109</v>
      </c>
      <c r="D241" t="s">
        <v>110</v>
      </c>
      <c r="E241" t="s">
        <v>334</v>
      </c>
      <c r="F241" t="s">
        <v>335</v>
      </c>
      <c r="G241" t="s">
        <v>113</v>
      </c>
      <c r="H241" t="s">
        <v>114</v>
      </c>
      <c r="I241" s="198">
        <v>-453055</v>
      </c>
      <c r="J241" s="188"/>
      <c r="K241" s="199" t="s">
        <v>131</v>
      </c>
      <c r="L241" s="77"/>
      <c r="M241" s="77"/>
      <c r="N241" s="77"/>
      <c r="O241" s="149"/>
    </row>
    <row r="242" spans="1:15" ht="15" customHeight="1" x14ac:dyDescent="0.25">
      <c r="A242" t="s">
        <v>126</v>
      </c>
      <c r="B242" t="s">
        <v>127</v>
      </c>
      <c r="C242" t="s">
        <v>109</v>
      </c>
      <c r="D242" t="s">
        <v>110</v>
      </c>
      <c r="E242" t="s">
        <v>334</v>
      </c>
      <c r="F242" t="s">
        <v>335</v>
      </c>
      <c r="G242" t="s">
        <v>113</v>
      </c>
      <c r="H242" t="s">
        <v>114</v>
      </c>
      <c r="I242" s="198">
        <v>-407842</v>
      </c>
      <c r="J242" s="188"/>
      <c r="K242" s="199" t="s">
        <v>131</v>
      </c>
      <c r="L242" s="77"/>
      <c r="M242" s="77"/>
      <c r="N242" s="77"/>
      <c r="O242" s="149"/>
    </row>
    <row r="243" spans="1:15" ht="15" customHeight="1" x14ac:dyDescent="0.25">
      <c r="A243" t="s">
        <v>107</v>
      </c>
      <c r="B243" t="s">
        <v>108</v>
      </c>
      <c r="C243" t="s">
        <v>109</v>
      </c>
      <c r="D243" t="s">
        <v>110</v>
      </c>
      <c r="E243" t="s">
        <v>336</v>
      </c>
      <c r="F243" t="s">
        <v>337</v>
      </c>
      <c r="G243" t="s">
        <v>113</v>
      </c>
      <c r="H243" t="s">
        <v>114</v>
      </c>
      <c r="I243" s="198">
        <v>-7188</v>
      </c>
      <c r="J243" s="188"/>
      <c r="K243" s="199" t="s">
        <v>115</v>
      </c>
      <c r="L243" s="77"/>
      <c r="M243" s="77"/>
      <c r="N243" s="77"/>
      <c r="O243" s="149"/>
    </row>
    <row r="244" spans="1:15" ht="15" customHeight="1" x14ac:dyDescent="0.25">
      <c r="A244" t="s">
        <v>117</v>
      </c>
      <c r="B244" t="s">
        <v>118</v>
      </c>
      <c r="C244" t="s">
        <v>109</v>
      </c>
      <c r="D244" t="s">
        <v>110</v>
      </c>
      <c r="E244" t="s">
        <v>336</v>
      </c>
      <c r="F244" t="s">
        <v>337</v>
      </c>
      <c r="G244" t="s">
        <v>113</v>
      </c>
      <c r="H244" t="s">
        <v>114</v>
      </c>
      <c r="I244" s="198">
        <v>-42059</v>
      </c>
      <c r="J244" s="188"/>
      <c r="K244" s="199" t="s">
        <v>134</v>
      </c>
      <c r="L244" s="77"/>
      <c r="M244" s="77"/>
      <c r="N244" s="77"/>
      <c r="O244" s="149"/>
    </row>
    <row r="245" spans="1:15" ht="15" customHeight="1" x14ac:dyDescent="0.25">
      <c r="A245" t="s">
        <v>234</v>
      </c>
      <c r="B245" t="s">
        <v>235</v>
      </c>
      <c r="C245" t="s">
        <v>109</v>
      </c>
      <c r="D245" t="s">
        <v>110</v>
      </c>
      <c r="E245" t="s">
        <v>336</v>
      </c>
      <c r="F245" t="s">
        <v>337</v>
      </c>
      <c r="G245" t="s">
        <v>113</v>
      </c>
      <c r="H245" t="s">
        <v>114</v>
      </c>
      <c r="I245" s="198">
        <v>-12377</v>
      </c>
      <c r="J245" s="188"/>
      <c r="K245" s="199" t="s">
        <v>134</v>
      </c>
      <c r="L245" s="77"/>
      <c r="M245" s="77"/>
      <c r="N245" s="77"/>
      <c r="O245" s="149"/>
    </row>
    <row r="246" spans="1:15" ht="15" customHeight="1" x14ac:dyDescent="0.25">
      <c r="A246" t="s">
        <v>120</v>
      </c>
      <c r="B246" t="s">
        <v>121</v>
      </c>
      <c r="C246" t="s">
        <v>109</v>
      </c>
      <c r="D246" t="s">
        <v>110</v>
      </c>
      <c r="E246" t="s">
        <v>336</v>
      </c>
      <c r="F246" t="s">
        <v>337</v>
      </c>
      <c r="G246" t="s">
        <v>113</v>
      </c>
      <c r="H246" t="s">
        <v>114</v>
      </c>
      <c r="I246" s="198">
        <v>-38254</v>
      </c>
      <c r="J246" s="188"/>
      <c r="K246" s="199" t="s">
        <v>134</v>
      </c>
      <c r="L246" s="77"/>
      <c r="M246" s="77"/>
      <c r="N246" s="77"/>
      <c r="O246" s="149"/>
    </row>
    <row r="247" spans="1:15" ht="15" customHeight="1" x14ac:dyDescent="0.25">
      <c r="A247" t="s">
        <v>123</v>
      </c>
      <c r="B247" t="s">
        <v>124</v>
      </c>
      <c r="C247" t="s">
        <v>109</v>
      </c>
      <c r="D247" t="s">
        <v>110</v>
      </c>
      <c r="E247" t="s">
        <v>336</v>
      </c>
      <c r="F247" t="s">
        <v>337</v>
      </c>
      <c r="G247" t="s">
        <v>113</v>
      </c>
      <c r="H247" t="s">
        <v>114</v>
      </c>
      <c r="I247" s="198">
        <v>-94477</v>
      </c>
      <c r="J247" s="188"/>
      <c r="K247" s="199" t="s">
        <v>134</v>
      </c>
      <c r="L247" s="77"/>
      <c r="M247" s="77"/>
      <c r="N247" s="77"/>
      <c r="O247" s="149"/>
    </row>
    <row r="248" spans="1:15" ht="15" customHeight="1" x14ac:dyDescent="0.25">
      <c r="A248" t="s">
        <v>126</v>
      </c>
      <c r="B248" t="s">
        <v>127</v>
      </c>
      <c r="C248" t="s">
        <v>109</v>
      </c>
      <c r="D248" t="s">
        <v>110</v>
      </c>
      <c r="E248" t="s">
        <v>336</v>
      </c>
      <c r="F248" t="s">
        <v>337</v>
      </c>
      <c r="G248" t="s">
        <v>113</v>
      </c>
      <c r="H248" t="s">
        <v>114</v>
      </c>
      <c r="I248" s="198">
        <v>-119148</v>
      </c>
      <c r="J248" s="188"/>
      <c r="K248" s="199" t="s">
        <v>134</v>
      </c>
      <c r="L248" s="77"/>
      <c r="M248" s="77"/>
      <c r="N248" s="77"/>
      <c r="O248" s="149"/>
    </row>
    <row r="249" spans="1:15" ht="15" customHeight="1" x14ac:dyDescent="0.25">
      <c r="A249" t="s">
        <v>129</v>
      </c>
      <c r="B249" t="s">
        <v>130</v>
      </c>
      <c r="C249" t="s">
        <v>109</v>
      </c>
      <c r="D249" t="s">
        <v>110</v>
      </c>
      <c r="E249" t="s">
        <v>336</v>
      </c>
      <c r="F249" t="s">
        <v>337</v>
      </c>
      <c r="G249" t="s">
        <v>113</v>
      </c>
      <c r="H249" t="s">
        <v>114</v>
      </c>
      <c r="I249" s="198">
        <v>-623</v>
      </c>
      <c r="J249" s="188"/>
      <c r="K249" s="199" t="s">
        <v>134</v>
      </c>
      <c r="L249" s="77"/>
      <c r="M249" s="77"/>
      <c r="N249" s="77"/>
      <c r="O249" s="149"/>
    </row>
    <row r="250" spans="1:15" ht="15" customHeight="1" x14ac:dyDescent="0.25">
      <c r="A250" t="s">
        <v>220</v>
      </c>
      <c r="B250" t="s">
        <v>221</v>
      </c>
      <c r="C250" t="s">
        <v>109</v>
      </c>
      <c r="D250" t="s">
        <v>110</v>
      </c>
      <c r="E250" t="s">
        <v>336</v>
      </c>
      <c r="F250" t="s">
        <v>337</v>
      </c>
      <c r="G250" t="s">
        <v>113</v>
      </c>
      <c r="H250" t="s">
        <v>114</v>
      </c>
      <c r="I250" s="198">
        <v>-46</v>
      </c>
      <c r="J250" s="188"/>
      <c r="K250" s="199" t="s">
        <v>134</v>
      </c>
      <c r="L250" s="77"/>
      <c r="M250" s="77"/>
      <c r="N250" s="77"/>
      <c r="O250" s="149"/>
    </row>
    <row r="251" spans="1:15" ht="15" customHeight="1" x14ac:dyDescent="0.25">
      <c r="A251" t="s">
        <v>154</v>
      </c>
      <c r="B251" t="s">
        <v>155</v>
      </c>
      <c r="C251" t="s">
        <v>109</v>
      </c>
      <c r="D251" t="s">
        <v>110</v>
      </c>
      <c r="E251" t="s">
        <v>336</v>
      </c>
      <c r="F251" t="s">
        <v>337</v>
      </c>
      <c r="G251" t="s">
        <v>113</v>
      </c>
      <c r="H251" t="s">
        <v>114</v>
      </c>
      <c r="I251" s="198">
        <v>-6070</v>
      </c>
      <c r="J251" s="188"/>
      <c r="K251" s="199" t="s">
        <v>134</v>
      </c>
      <c r="L251" s="77"/>
      <c r="M251" s="77"/>
      <c r="N251" s="77"/>
      <c r="O251" s="149"/>
    </row>
    <row r="252" spans="1:15" ht="15" customHeight="1" x14ac:dyDescent="0.25">
      <c r="A252" t="s">
        <v>123</v>
      </c>
      <c r="B252" t="s">
        <v>124</v>
      </c>
      <c r="C252" t="s">
        <v>109</v>
      </c>
      <c r="D252" t="s">
        <v>110</v>
      </c>
      <c r="E252" t="s">
        <v>338</v>
      </c>
      <c r="F252" t="s">
        <v>339</v>
      </c>
      <c r="G252" t="s">
        <v>113</v>
      </c>
      <c r="H252" t="s">
        <v>114</v>
      </c>
      <c r="I252" s="198">
        <v>-105327</v>
      </c>
      <c r="J252" s="188"/>
      <c r="K252" s="192" t="s">
        <v>144</v>
      </c>
      <c r="L252" s="77"/>
      <c r="M252" s="77"/>
      <c r="N252" s="77"/>
      <c r="O252" s="149"/>
    </row>
    <row r="253" spans="1:15" ht="15" customHeight="1" x14ac:dyDescent="0.25">
      <c r="A253" t="s">
        <v>107</v>
      </c>
      <c r="B253" t="s">
        <v>108</v>
      </c>
      <c r="C253" t="s">
        <v>109</v>
      </c>
      <c r="D253" t="s">
        <v>110</v>
      </c>
      <c r="E253" t="s">
        <v>340</v>
      </c>
      <c r="F253" t="s">
        <v>341</v>
      </c>
      <c r="G253" t="s">
        <v>113</v>
      </c>
      <c r="H253" t="s">
        <v>114</v>
      </c>
      <c r="I253" s="198">
        <v>-216125</v>
      </c>
      <c r="J253" s="188"/>
      <c r="K253" s="199" t="s">
        <v>115</v>
      </c>
      <c r="L253" s="77"/>
      <c r="M253" s="77"/>
      <c r="N253" s="77"/>
      <c r="O253" s="149"/>
    </row>
    <row r="254" spans="1:15" ht="15" customHeight="1" x14ac:dyDescent="0.25">
      <c r="A254" t="s">
        <v>117</v>
      </c>
      <c r="B254" t="s">
        <v>118</v>
      </c>
      <c r="C254" t="s">
        <v>109</v>
      </c>
      <c r="D254" t="s">
        <v>110</v>
      </c>
      <c r="E254" t="s">
        <v>340</v>
      </c>
      <c r="F254" t="s">
        <v>341</v>
      </c>
      <c r="G254" t="s">
        <v>113</v>
      </c>
      <c r="H254" t="s">
        <v>114</v>
      </c>
      <c r="I254" s="198">
        <v>-15000</v>
      </c>
      <c r="J254" s="188"/>
      <c r="K254" s="199" t="s">
        <v>136</v>
      </c>
      <c r="L254" s="77"/>
      <c r="M254" s="77"/>
      <c r="N254" s="77"/>
      <c r="O254" s="149" t="s">
        <v>1083</v>
      </c>
    </row>
    <row r="255" spans="1:15" ht="15" customHeight="1" x14ac:dyDescent="0.25">
      <c r="A255" t="s">
        <v>120</v>
      </c>
      <c r="B255" t="s">
        <v>121</v>
      </c>
      <c r="C255" t="s">
        <v>109</v>
      </c>
      <c r="D255" t="s">
        <v>110</v>
      </c>
      <c r="E255" t="s">
        <v>340</v>
      </c>
      <c r="F255" t="s">
        <v>341</v>
      </c>
      <c r="G255" t="s">
        <v>113</v>
      </c>
      <c r="H255" t="s">
        <v>114</v>
      </c>
      <c r="I255" s="198">
        <v>-15000</v>
      </c>
      <c r="J255" s="188"/>
      <c r="K255" s="199" t="s">
        <v>136</v>
      </c>
      <c r="L255" s="77"/>
      <c r="M255" s="77"/>
      <c r="N255" s="77"/>
      <c r="O255" s="149" t="s">
        <v>1083</v>
      </c>
    </row>
    <row r="256" spans="1:15" ht="15" customHeight="1" x14ac:dyDescent="0.25">
      <c r="A256" t="s">
        <v>126</v>
      </c>
      <c r="B256" t="s">
        <v>127</v>
      </c>
      <c r="C256" t="s">
        <v>109</v>
      </c>
      <c r="D256" t="s">
        <v>110</v>
      </c>
      <c r="E256" t="s">
        <v>340</v>
      </c>
      <c r="F256" t="s">
        <v>341</v>
      </c>
      <c r="G256" t="s">
        <v>113</v>
      </c>
      <c r="H256" t="s">
        <v>114</v>
      </c>
      <c r="I256" s="198">
        <v>-30000</v>
      </c>
      <c r="J256" s="188"/>
      <c r="K256" s="199" t="s">
        <v>136</v>
      </c>
      <c r="L256" s="77"/>
      <c r="M256" s="77"/>
      <c r="N256" s="77"/>
      <c r="O256" s="149" t="s">
        <v>1083</v>
      </c>
    </row>
    <row r="257" spans="1:15" ht="15" customHeight="1" x14ac:dyDescent="0.25">
      <c r="A257" t="s">
        <v>120</v>
      </c>
      <c r="B257" t="s">
        <v>121</v>
      </c>
      <c r="C257" t="s">
        <v>109</v>
      </c>
      <c r="D257" t="s">
        <v>110</v>
      </c>
      <c r="E257" t="s">
        <v>342</v>
      </c>
      <c r="F257" t="s">
        <v>343</v>
      </c>
      <c r="G257" t="s">
        <v>113</v>
      </c>
      <c r="H257" t="s">
        <v>114</v>
      </c>
      <c r="I257" s="198">
        <v>-7450</v>
      </c>
      <c r="J257" s="188"/>
      <c r="K257" s="199" t="s">
        <v>136</v>
      </c>
      <c r="L257" s="77"/>
      <c r="M257" s="77"/>
      <c r="N257" s="77"/>
      <c r="O257" s="149"/>
    </row>
    <row r="258" spans="1:15" ht="15" customHeight="1" x14ac:dyDescent="0.25">
      <c r="A258" t="s">
        <v>117</v>
      </c>
      <c r="B258" t="s">
        <v>118</v>
      </c>
      <c r="C258" t="s">
        <v>109</v>
      </c>
      <c r="D258" t="s">
        <v>110</v>
      </c>
      <c r="E258" t="s">
        <v>344</v>
      </c>
      <c r="F258" t="s">
        <v>345</v>
      </c>
      <c r="G258" t="s">
        <v>113</v>
      </c>
      <c r="H258" t="s">
        <v>114</v>
      </c>
      <c r="I258" s="198">
        <v>-1</v>
      </c>
      <c r="J258" s="188"/>
      <c r="K258" s="199" t="s">
        <v>1084</v>
      </c>
      <c r="L258" s="77"/>
      <c r="M258" s="77"/>
      <c r="N258" s="77"/>
      <c r="O258" s="149"/>
    </row>
    <row r="259" spans="1:15" ht="15" customHeight="1" x14ac:dyDescent="0.25">
      <c r="A259" t="s">
        <v>120</v>
      </c>
      <c r="B259" t="s">
        <v>121</v>
      </c>
      <c r="C259" t="s">
        <v>109</v>
      </c>
      <c r="D259" t="s">
        <v>110</v>
      </c>
      <c r="E259" t="s">
        <v>344</v>
      </c>
      <c r="F259" t="s">
        <v>345</v>
      </c>
      <c r="G259" t="s">
        <v>113</v>
      </c>
      <c r="H259" t="s">
        <v>114</v>
      </c>
      <c r="I259" s="198">
        <v>-4</v>
      </c>
      <c r="J259" s="188"/>
      <c r="K259" s="199" t="s">
        <v>115</v>
      </c>
      <c r="L259" s="77"/>
      <c r="M259" s="77"/>
      <c r="N259" s="77"/>
      <c r="O259" s="149"/>
    </row>
    <row r="260" spans="1:15" ht="15" customHeight="1" x14ac:dyDescent="0.25">
      <c r="A260" t="s">
        <v>126</v>
      </c>
      <c r="B260" t="s">
        <v>127</v>
      </c>
      <c r="C260" t="s">
        <v>109</v>
      </c>
      <c r="D260" t="s">
        <v>110</v>
      </c>
      <c r="E260" t="s">
        <v>344</v>
      </c>
      <c r="F260" t="s">
        <v>345</v>
      </c>
      <c r="G260" t="s">
        <v>113</v>
      </c>
      <c r="H260" t="s">
        <v>114</v>
      </c>
      <c r="I260" s="198">
        <v>-9</v>
      </c>
      <c r="J260" s="188"/>
      <c r="K260" s="199" t="s">
        <v>115</v>
      </c>
      <c r="L260" s="77"/>
      <c r="M260" s="77"/>
      <c r="N260" s="77"/>
      <c r="O260" s="149"/>
    </row>
    <row r="261" spans="1:15" ht="15" customHeight="1" x14ac:dyDescent="0.25">
      <c r="A261" t="s">
        <v>107</v>
      </c>
      <c r="B261" t="s">
        <v>108</v>
      </c>
      <c r="C261" t="s">
        <v>109</v>
      </c>
      <c r="D261" t="s">
        <v>110</v>
      </c>
      <c r="E261" t="s">
        <v>346</v>
      </c>
      <c r="F261" t="s">
        <v>347</v>
      </c>
      <c r="G261" t="s">
        <v>113</v>
      </c>
      <c r="H261" t="s">
        <v>114</v>
      </c>
      <c r="I261" s="198">
        <v>-385683</v>
      </c>
      <c r="J261" s="188"/>
      <c r="K261" s="199" t="s">
        <v>115</v>
      </c>
      <c r="L261" s="77"/>
      <c r="M261" s="77"/>
      <c r="N261" s="77"/>
      <c r="O261" s="149"/>
    </row>
    <row r="262" spans="1:15" ht="15" customHeight="1" x14ac:dyDescent="0.25">
      <c r="A262" t="s">
        <v>154</v>
      </c>
      <c r="B262" t="s">
        <v>155</v>
      </c>
      <c r="C262" t="s">
        <v>109</v>
      </c>
      <c r="D262" t="s">
        <v>110</v>
      </c>
      <c r="E262" t="s">
        <v>346</v>
      </c>
      <c r="F262" t="s">
        <v>347</v>
      </c>
      <c r="G262" t="s">
        <v>113</v>
      </c>
      <c r="H262" t="s">
        <v>114</v>
      </c>
      <c r="I262" s="198">
        <v>-11866</v>
      </c>
      <c r="J262" s="188"/>
      <c r="K262" s="199" t="s">
        <v>115</v>
      </c>
      <c r="L262" s="77"/>
      <c r="M262" s="77"/>
      <c r="N262" s="77"/>
      <c r="O262" s="149" t="s">
        <v>1073</v>
      </c>
    </row>
    <row r="263" spans="1:15" ht="15" customHeight="1" x14ac:dyDescent="0.25">
      <c r="A263" t="s">
        <v>107</v>
      </c>
      <c r="B263" t="s">
        <v>108</v>
      </c>
      <c r="C263" t="s">
        <v>109</v>
      </c>
      <c r="D263" t="s">
        <v>110</v>
      </c>
      <c r="E263" t="s">
        <v>348</v>
      </c>
      <c r="F263" t="s">
        <v>349</v>
      </c>
      <c r="G263" t="s">
        <v>113</v>
      </c>
      <c r="H263" t="s">
        <v>114</v>
      </c>
      <c r="I263" s="198">
        <v>-227100</v>
      </c>
      <c r="J263" s="188"/>
      <c r="K263" s="199" t="s">
        <v>115</v>
      </c>
      <c r="L263" s="77"/>
      <c r="M263" s="77"/>
      <c r="N263" s="77"/>
      <c r="O263" s="149"/>
    </row>
    <row r="264" spans="1:15" ht="15" customHeight="1" x14ac:dyDescent="0.25">
      <c r="A264" t="s">
        <v>350</v>
      </c>
      <c r="B264" t="s">
        <v>351</v>
      </c>
      <c r="C264" t="s">
        <v>109</v>
      </c>
      <c r="D264" t="s">
        <v>110</v>
      </c>
      <c r="E264" t="s">
        <v>348</v>
      </c>
      <c r="F264" t="s">
        <v>349</v>
      </c>
      <c r="G264" t="s">
        <v>113</v>
      </c>
      <c r="H264" t="s">
        <v>114</v>
      </c>
      <c r="I264" s="198">
        <v>-821805</v>
      </c>
      <c r="J264" s="188"/>
      <c r="K264" s="199" t="s">
        <v>136</v>
      </c>
      <c r="L264" s="77"/>
      <c r="M264" s="77"/>
      <c r="N264" s="77"/>
      <c r="O264" s="149"/>
    </row>
    <row r="265" spans="1:15" ht="15" customHeight="1" x14ac:dyDescent="0.25">
      <c r="A265" t="s">
        <v>123</v>
      </c>
      <c r="B265" t="s">
        <v>124</v>
      </c>
      <c r="C265" t="s">
        <v>109</v>
      </c>
      <c r="D265" t="s">
        <v>110</v>
      </c>
      <c r="E265" t="s">
        <v>348</v>
      </c>
      <c r="F265" t="s">
        <v>349</v>
      </c>
      <c r="G265" t="s">
        <v>113</v>
      </c>
      <c r="H265" t="s">
        <v>114</v>
      </c>
      <c r="I265" s="198">
        <v>-8434</v>
      </c>
      <c r="J265" s="188"/>
      <c r="K265" s="199" t="s">
        <v>136</v>
      </c>
      <c r="L265" s="77"/>
      <c r="M265" s="77"/>
      <c r="N265" s="77"/>
      <c r="O265" s="149"/>
    </row>
    <row r="266" spans="1:15" ht="15" customHeight="1" x14ac:dyDescent="0.25">
      <c r="A266" t="s">
        <v>154</v>
      </c>
      <c r="B266" t="s">
        <v>155</v>
      </c>
      <c r="C266" t="s">
        <v>109</v>
      </c>
      <c r="D266" t="s">
        <v>110</v>
      </c>
      <c r="E266" t="s">
        <v>348</v>
      </c>
      <c r="F266" t="s">
        <v>349</v>
      </c>
      <c r="G266" t="s">
        <v>113</v>
      </c>
      <c r="H266" t="s">
        <v>114</v>
      </c>
      <c r="I266" s="198">
        <v>-1365740</v>
      </c>
      <c r="J266" s="188"/>
      <c r="K266" s="199" t="s">
        <v>125</v>
      </c>
      <c r="L266" s="77"/>
      <c r="M266" s="77"/>
      <c r="N266" s="77"/>
      <c r="O266" s="149"/>
    </row>
    <row r="267" spans="1:15" ht="15" customHeight="1" x14ac:dyDescent="0.25">
      <c r="A267" t="s">
        <v>107</v>
      </c>
      <c r="B267" t="s">
        <v>108</v>
      </c>
      <c r="C267" t="s">
        <v>109</v>
      </c>
      <c r="D267" t="s">
        <v>110</v>
      </c>
      <c r="E267" t="s">
        <v>356</v>
      </c>
      <c r="F267" t="s">
        <v>357</v>
      </c>
      <c r="G267" t="s">
        <v>113</v>
      </c>
      <c r="H267" t="s">
        <v>114</v>
      </c>
      <c r="I267" s="198">
        <v>-152699</v>
      </c>
      <c r="J267" s="188"/>
      <c r="K267" s="199" t="s">
        <v>115</v>
      </c>
      <c r="L267" s="77"/>
      <c r="M267" s="77"/>
      <c r="N267" s="77"/>
      <c r="O267" s="149"/>
    </row>
    <row r="268" spans="1:15" ht="15" customHeight="1" x14ac:dyDescent="0.25">
      <c r="A268" t="s">
        <v>120</v>
      </c>
      <c r="B268" t="s">
        <v>121</v>
      </c>
      <c r="C268" t="s">
        <v>109</v>
      </c>
      <c r="D268" t="s">
        <v>110</v>
      </c>
      <c r="E268" t="s">
        <v>224</v>
      </c>
      <c r="F268" t="s">
        <v>225</v>
      </c>
      <c r="G268" t="s">
        <v>226</v>
      </c>
      <c r="H268" t="s">
        <v>227</v>
      </c>
      <c r="I268" s="198">
        <v>5400</v>
      </c>
      <c r="J268" s="188"/>
      <c r="K268" s="199" t="s">
        <v>125</v>
      </c>
      <c r="L268" s="77"/>
      <c r="M268" s="77"/>
      <c r="N268" s="77"/>
      <c r="O268" s="149"/>
    </row>
    <row r="269" spans="1:15" ht="15" customHeight="1" x14ac:dyDescent="0.25">
      <c r="A269" t="s">
        <v>120</v>
      </c>
      <c r="B269" t="s">
        <v>121</v>
      </c>
      <c r="C269" t="s">
        <v>109</v>
      </c>
      <c r="D269" t="s">
        <v>110</v>
      </c>
      <c r="E269" t="s">
        <v>296</v>
      </c>
      <c r="F269" t="s">
        <v>297</v>
      </c>
      <c r="G269" t="s">
        <v>226</v>
      </c>
      <c r="H269" t="s">
        <v>227</v>
      </c>
      <c r="I269" s="198">
        <v>5400</v>
      </c>
      <c r="J269" s="188"/>
      <c r="K269" s="199" t="s">
        <v>125</v>
      </c>
      <c r="L269" s="77"/>
      <c r="M269" s="77"/>
      <c r="N269" s="77"/>
      <c r="O269" s="149"/>
    </row>
    <row r="270" spans="1:15" ht="15" customHeight="1" x14ac:dyDescent="0.25">
      <c r="A270" t="s">
        <v>120</v>
      </c>
      <c r="B270" t="s">
        <v>121</v>
      </c>
      <c r="C270" t="s">
        <v>109</v>
      </c>
      <c r="D270" t="s">
        <v>110</v>
      </c>
      <c r="E270" t="s">
        <v>352</v>
      </c>
      <c r="F270" t="s">
        <v>353</v>
      </c>
      <c r="G270" t="s">
        <v>226</v>
      </c>
      <c r="H270" t="s">
        <v>227</v>
      </c>
      <c r="I270" s="198">
        <v>-5400</v>
      </c>
      <c r="J270" s="188"/>
      <c r="K270" s="199" t="s">
        <v>125</v>
      </c>
      <c r="L270" s="77"/>
      <c r="M270" s="77"/>
      <c r="N270" s="77"/>
      <c r="O270" s="149"/>
    </row>
    <row r="271" spans="1:15" ht="15" customHeight="1" x14ac:dyDescent="0.25">
      <c r="A271" t="s">
        <v>120</v>
      </c>
      <c r="B271" t="s">
        <v>121</v>
      </c>
      <c r="C271" t="s">
        <v>109</v>
      </c>
      <c r="D271" t="s">
        <v>110</v>
      </c>
      <c r="E271" t="s">
        <v>356</v>
      </c>
      <c r="F271" t="s">
        <v>357</v>
      </c>
      <c r="G271" t="s">
        <v>226</v>
      </c>
      <c r="H271" t="s">
        <v>227</v>
      </c>
      <c r="I271" s="198">
        <v>-5400</v>
      </c>
      <c r="J271" s="188"/>
      <c r="K271" s="199" t="s">
        <v>125</v>
      </c>
      <c r="L271" s="77"/>
      <c r="M271" s="77"/>
      <c r="N271" s="77"/>
      <c r="O271" s="149"/>
    </row>
    <row r="272" spans="1:15" ht="15" customHeight="1" x14ac:dyDescent="0.25">
      <c r="A272" t="s">
        <v>234</v>
      </c>
      <c r="B272" t="s">
        <v>235</v>
      </c>
      <c r="C272" t="s">
        <v>109</v>
      </c>
      <c r="D272" t="s">
        <v>110</v>
      </c>
      <c r="E272" t="s">
        <v>236</v>
      </c>
      <c r="F272" t="s">
        <v>237</v>
      </c>
      <c r="G272" t="s">
        <v>238</v>
      </c>
      <c r="H272" t="s">
        <v>239</v>
      </c>
      <c r="I272" s="198">
        <v>208</v>
      </c>
      <c r="J272" s="188"/>
      <c r="K272" s="199" t="s">
        <v>125</v>
      </c>
      <c r="L272" s="77"/>
      <c r="M272" s="77"/>
      <c r="N272" s="77"/>
      <c r="O272" s="149"/>
    </row>
    <row r="273" spans="1:15" ht="15" customHeight="1" x14ac:dyDescent="0.25">
      <c r="A273" t="s">
        <v>234</v>
      </c>
      <c r="B273" t="s">
        <v>235</v>
      </c>
      <c r="C273" t="s">
        <v>109</v>
      </c>
      <c r="D273" t="s">
        <v>110</v>
      </c>
      <c r="E273" t="s">
        <v>256</v>
      </c>
      <c r="F273" t="s">
        <v>257</v>
      </c>
      <c r="G273" t="s">
        <v>238</v>
      </c>
      <c r="H273" t="s">
        <v>239</v>
      </c>
      <c r="I273" s="198">
        <v>14873</v>
      </c>
      <c r="J273" s="188"/>
      <c r="K273" s="199" t="s">
        <v>125</v>
      </c>
      <c r="L273" s="77"/>
      <c r="M273" s="77"/>
      <c r="N273" s="77"/>
      <c r="O273" s="149"/>
    </row>
    <row r="274" spans="1:15" ht="15" customHeight="1" x14ac:dyDescent="0.25">
      <c r="A274" t="s">
        <v>258</v>
      </c>
      <c r="B274" t="s">
        <v>259</v>
      </c>
      <c r="C274" t="s">
        <v>109</v>
      </c>
      <c r="D274" t="s">
        <v>110</v>
      </c>
      <c r="E274" t="s">
        <v>256</v>
      </c>
      <c r="F274" t="s">
        <v>257</v>
      </c>
      <c r="G274" t="s">
        <v>238</v>
      </c>
      <c r="H274" t="s">
        <v>239</v>
      </c>
      <c r="I274" s="198">
        <v>6594</v>
      </c>
      <c r="J274" s="188"/>
      <c r="K274" s="199" t="s">
        <v>125</v>
      </c>
      <c r="L274" s="77"/>
      <c r="M274" s="77"/>
      <c r="N274" s="77"/>
      <c r="O274" s="149"/>
    </row>
    <row r="275" spans="1:15" ht="15" customHeight="1" x14ac:dyDescent="0.25">
      <c r="A275" t="s">
        <v>234</v>
      </c>
      <c r="B275" t="s">
        <v>235</v>
      </c>
      <c r="C275" t="s">
        <v>109</v>
      </c>
      <c r="D275" t="s">
        <v>110</v>
      </c>
      <c r="E275" t="s">
        <v>260</v>
      </c>
      <c r="F275" t="s">
        <v>261</v>
      </c>
      <c r="G275" t="s">
        <v>238</v>
      </c>
      <c r="H275" t="s">
        <v>239</v>
      </c>
      <c r="I275" s="198">
        <v>303398</v>
      </c>
      <c r="J275" s="188"/>
      <c r="K275" s="199" t="s">
        <v>125</v>
      </c>
      <c r="L275" s="77"/>
      <c r="M275" s="77"/>
      <c r="N275" s="77"/>
      <c r="O275" s="149"/>
    </row>
    <row r="276" spans="1:15" ht="15" customHeight="1" x14ac:dyDescent="0.25">
      <c r="A276" t="s">
        <v>258</v>
      </c>
      <c r="B276" t="s">
        <v>259</v>
      </c>
      <c r="C276" t="s">
        <v>109</v>
      </c>
      <c r="D276" t="s">
        <v>110</v>
      </c>
      <c r="E276" t="s">
        <v>260</v>
      </c>
      <c r="F276" t="s">
        <v>261</v>
      </c>
      <c r="G276" t="s">
        <v>238</v>
      </c>
      <c r="H276" t="s">
        <v>239</v>
      </c>
      <c r="I276" s="198">
        <v>210272</v>
      </c>
      <c r="J276" s="188"/>
      <c r="K276" s="199" t="s">
        <v>125</v>
      </c>
      <c r="L276" s="77"/>
      <c r="M276" s="77"/>
      <c r="N276" s="77"/>
      <c r="O276" s="149"/>
    </row>
    <row r="277" spans="1:15" ht="15" customHeight="1" x14ac:dyDescent="0.25">
      <c r="A277" t="s">
        <v>234</v>
      </c>
      <c r="B277" t="s">
        <v>235</v>
      </c>
      <c r="C277" t="s">
        <v>109</v>
      </c>
      <c r="D277" t="s">
        <v>110</v>
      </c>
      <c r="E277" t="s">
        <v>274</v>
      </c>
      <c r="F277" t="s">
        <v>275</v>
      </c>
      <c r="G277" t="s">
        <v>238</v>
      </c>
      <c r="H277" t="s">
        <v>239</v>
      </c>
      <c r="I277" s="198">
        <v>213685</v>
      </c>
      <c r="J277" s="188"/>
      <c r="K277" s="199" t="s">
        <v>125</v>
      </c>
      <c r="L277" s="77"/>
      <c r="M277" s="77"/>
      <c r="N277" s="77"/>
      <c r="O277" s="149"/>
    </row>
    <row r="278" spans="1:15" ht="15" customHeight="1" x14ac:dyDescent="0.25">
      <c r="A278" t="s">
        <v>258</v>
      </c>
      <c r="B278" t="s">
        <v>259</v>
      </c>
      <c r="C278" t="s">
        <v>109</v>
      </c>
      <c r="D278" t="s">
        <v>110</v>
      </c>
      <c r="E278" t="s">
        <v>274</v>
      </c>
      <c r="F278" t="s">
        <v>275</v>
      </c>
      <c r="G278" t="s">
        <v>238</v>
      </c>
      <c r="H278" t="s">
        <v>239</v>
      </c>
      <c r="I278" s="198">
        <v>64695</v>
      </c>
      <c r="J278" s="188"/>
      <c r="K278" s="199" t="s">
        <v>125</v>
      </c>
      <c r="L278" s="77"/>
      <c r="M278" s="77"/>
      <c r="N278" s="77"/>
      <c r="O278" s="149"/>
    </row>
    <row r="279" spans="1:15" ht="15" customHeight="1" x14ac:dyDescent="0.25">
      <c r="A279" t="s">
        <v>234</v>
      </c>
      <c r="B279" t="s">
        <v>235</v>
      </c>
      <c r="C279" t="s">
        <v>109</v>
      </c>
      <c r="D279" t="s">
        <v>110</v>
      </c>
      <c r="E279" t="s">
        <v>286</v>
      </c>
      <c r="F279" t="s">
        <v>287</v>
      </c>
      <c r="G279" t="s">
        <v>238</v>
      </c>
      <c r="H279" t="s">
        <v>239</v>
      </c>
      <c r="I279" s="198">
        <v>118366</v>
      </c>
      <c r="J279" s="188"/>
      <c r="K279" s="199" t="s">
        <v>128</v>
      </c>
      <c r="L279" s="77"/>
      <c r="M279" s="77"/>
      <c r="N279" s="77"/>
      <c r="O279" s="149"/>
    </row>
    <row r="280" spans="1:15" ht="15" customHeight="1" x14ac:dyDescent="0.25">
      <c r="A280" t="s">
        <v>258</v>
      </c>
      <c r="B280" t="s">
        <v>259</v>
      </c>
      <c r="C280" t="s">
        <v>109</v>
      </c>
      <c r="D280" t="s">
        <v>110</v>
      </c>
      <c r="E280" t="s">
        <v>286</v>
      </c>
      <c r="F280" t="s">
        <v>287</v>
      </c>
      <c r="G280" t="s">
        <v>238</v>
      </c>
      <c r="H280" t="s">
        <v>239</v>
      </c>
      <c r="I280" s="198">
        <v>75071</v>
      </c>
      <c r="J280" s="188"/>
      <c r="K280" s="199" t="s">
        <v>128</v>
      </c>
      <c r="L280" s="77"/>
      <c r="M280" s="77"/>
      <c r="N280" s="77"/>
      <c r="O280" s="149"/>
    </row>
    <row r="281" spans="1:15" ht="15" customHeight="1" x14ac:dyDescent="0.25">
      <c r="A281" t="s">
        <v>234</v>
      </c>
      <c r="B281" t="s">
        <v>235</v>
      </c>
      <c r="C281" t="s">
        <v>109</v>
      </c>
      <c r="D281" t="s">
        <v>110</v>
      </c>
      <c r="E281" t="s">
        <v>336</v>
      </c>
      <c r="F281" t="s">
        <v>337</v>
      </c>
      <c r="G281" t="s">
        <v>238</v>
      </c>
      <c r="H281" t="s">
        <v>239</v>
      </c>
      <c r="I281" s="198">
        <v>-118366</v>
      </c>
      <c r="J281" s="188"/>
      <c r="K281" s="199" t="s">
        <v>134</v>
      </c>
      <c r="L281" s="77"/>
      <c r="M281" s="77"/>
      <c r="N281" s="77"/>
      <c r="O281" s="149"/>
    </row>
    <row r="282" spans="1:15" ht="15" customHeight="1" x14ac:dyDescent="0.25">
      <c r="A282" t="s">
        <v>258</v>
      </c>
      <c r="B282" t="s">
        <v>259</v>
      </c>
      <c r="C282" t="s">
        <v>109</v>
      </c>
      <c r="D282" t="s">
        <v>110</v>
      </c>
      <c r="E282" t="s">
        <v>336</v>
      </c>
      <c r="F282" t="s">
        <v>337</v>
      </c>
      <c r="G282" t="s">
        <v>238</v>
      </c>
      <c r="H282" t="s">
        <v>239</v>
      </c>
      <c r="I282" s="198">
        <v>-75071</v>
      </c>
      <c r="J282" s="188"/>
      <c r="K282" s="199" t="s">
        <v>134</v>
      </c>
      <c r="L282" s="77"/>
      <c r="M282" s="77"/>
      <c r="N282" s="77"/>
      <c r="O282" s="149"/>
    </row>
    <row r="283" spans="1:15" ht="15" customHeight="1" x14ac:dyDescent="0.25">
      <c r="A283" t="s">
        <v>107</v>
      </c>
      <c r="B283" t="s">
        <v>108</v>
      </c>
      <c r="C283" t="s">
        <v>109</v>
      </c>
      <c r="D283" t="s">
        <v>110</v>
      </c>
      <c r="E283" t="s">
        <v>296</v>
      </c>
      <c r="F283" t="s">
        <v>297</v>
      </c>
      <c r="G283" t="s">
        <v>298</v>
      </c>
      <c r="H283" t="s">
        <v>299</v>
      </c>
      <c r="I283" s="198">
        <v>98000</v>
      </c>
      <c r="J283" s="188"/>
      <c r="K283" s="199" t="s">
        <v>115</v>
      </c>
      <c r="L283" s="77"/>
      <c r="M283" s="77"/>
      <c r="N283" s="77"/>
      <c r="O283" s="149"/>
    </row>
    <row r="284" spans="1:15" ht="15" customHeight="1" x14ac:dyDescent="0.25">
      <c r="A284" t="s">
        <v>107</v>
      </c>
      <c r="B284" t="s">
        <v>108</v>
      </c>
      <c r="C284" t="s">
        <v>109</v>
      </c>
      <c r="D284" t="s">
        <v>110</v>
      </c>
      <c r="E284" t="s">
        <v>348</v>
      </c>
      <c r="F284" t="s">
        <v>349</v>
      </c>
      <c r="G284" t="s">
        <v>298</v>
      </c>
      <c r="H284" t="s">
        <v>299</v>
      </c>
      <c r="I284" s="198">
        <v>-98000</v>
      </c>
      <c r="J284" s="188"/>
      <c r="K284" s="199" t="s">
        <v>115</v>
      </c>
      <c r="L284" s="77"/>
      <c r="M284" s="77"/>
      <c r="N284" s="77"/>
      <c r="O284" s="149"/>
    </row>
    <row r="285" spans="1:15" ht="15" customHeight="1" x14ac:dyDescent="0.25">
      <c r="A285" t="s">
        <v>154</v>
      </c>
      <c r="B285" t="s">
        <v>155</v>
      </c>
      <c r="C285" t="s">
        <v>109</v>
      </c>
      <c r="D285" t="s">
        <v>110</v>
      </c>
      <c r="E285" t="s">
        <v>356</v>
      </c>
      <c r="F285" t="s">
        <v>357</v>
      </c>
      <c r="G285" t="s">
        <v>132</v>
      </c>
      <c r="H285" t="s">
        <v>358</v>
      </c>
      <c r="I285" s="198">
        <v>-456865</v>
      </c>
      <c r="J285" s="188"/>
      <c r="K285" s="199" t="s">
        <v>125</v>
      </c>
      <c r="L285" s="77"/>
      <c r="M285" s="77"/>
      <c r="N285" s="77"/>
      <c r="O285" s="149"/>
    </row>
    <row r="286" spans="1:15" ht="15" customHeight="1" x14ac:dyDescent="0.25">
      <c r="A286" t="s">
        <v>126</v>
      </c>
      <c r="B286" t="s">
        <v>127</v>
      </c>
      <c r="C286" t="s">
        <v>109</v>
      </c>
      <c r="D286" t="s">
        <v>110</v>
      </c>
      <c r="E286" t="s">
        <v>156</v>
      </c>
      <c r="F286" t="s">
        <v>157</v>
      </c>
      <c r="G286" t="s">
        <v>169</v>
      </c>
      <c r="H286" t="s">
        <v>170</v>
      </c>
      <c r="I286" s="198">
        <v>23142</v>
      </c>
      <c r="J286" s="188"/>
      <c r="K286" s="199" t="s">
        <v>116</v>
      </c>
      <c r="L286" s="77"/>
      <c r="M286" s="77"/>
      <c r="N286" s="77"/>
      <c r="O286" s="149" t="s">
        <v>1077</v>
      </c>
    </row>
    <row r="287" spans="1:15" ht="15" customHeight="1" x14ac:dyDescent="0.25">
      <c r="A287" t="s">
        <v>126</v>
      </c>
      <c r="B287" t="s">
        <v>127</v>
      </c>
      <c r="C287" t="s">
        <v>109</v>
      </c>
      <c r="D287" t="s">
        <v>110</v>
      </c>
      <c r="E287" t="s">
        <v>176</v>
      </c>
      <c r="F287" t="s">
        <v>177</v>
      </c>
      <c r="G287" t="s">
        <v>169</v>
      </c>
      <c r="H287" t="s">
        <v>170</v>
      </c>
      <c r="I287" s="198">
        <v>123</v>
      </c>
      <c r="J287" s="188"/>
      <c r="K287" s="199" t="s">
        <v>116</v>
      </c>
      <c r="L287" s="77"/>
      <c r="M287" s="77"/>
      <c r="N287" s="77"/>
      <c r="O287" s="149" t="s">
        <v>1077</v>
      </c>
    </row>
    <row r="288" spans="1:15" ht="15" customHeight="1" x14ac:dyDescent="0.25">
      <c r="A288" t="s">
        <v>126</v>
      </c>
      <c r="B288" t="s">
        <v>127</v>
      </c>
      <c r="C288" t="s">
        <v>109</v>
      </c>
      <c r="D288" t="s">
        <v>110</v>
      </c>
      <c r="E288" t="s">
        <v>178</v>
      </c>
      <c r="F288" t="s">
        <v>179</v>
      </c>
      <c r="G288" t="s">
        <v>169</v>
      </c>
      <c r="H288" t="s">
        <v>170</v>
      </c>
      <c r="I288" s="198">
        <v>860</v>
      </c>
      <c r="J288" s="188"/>
      <c r="K288" s="199" t="s">
        <v>116</v>
      </c>
      <c r="L288" s="77"/>
      <c r="M288" s="77"/>
      <c r="N288" s="77"/>
      <c r="O288" s="149" t="s">
        <v>1077</v>
      </c>
    </row>
    <row r="289" spans="1:15" ht="15" customHeight="1" x14ac:dyDescent="0.25">
      <c r="A289" t="s">
        <v>126</v>
      </c>
      <c r="B289" t="s">
        <v>127</v>
      </c>
      <c r="C289" t="s">
        <v>109</v>
      </c>
      <c r="D289" t="s">
        <v>110</v>
      </c>
      <c r="E289" t="s">
        <v>184</v>
      </c>
      <c r="F289" t="s">
        <v>185</v>
      </c>
      <c r="G289" t="s">
        <v>169</v>
      </c>
      <c r="H289" t="s">
        <v>170</v>
      </c>
      <c r="I289" s="198">
        <v>158589</v>
      </c>
      <c r="J289" s="188"/>
      <c r="K289" s="199" t="s">
        <v>116</v>
      </c>
      <c r="L289" s="79"/>
      <c r="M289" s="79"/>
      <c r="N289" s="79"/>
      <c r="O289" s="149" t="s">
        <v>1077</v>
      </c>
    </row>
    <row r="290" spans="1:15" ht="15" customHeight="1" x14ac:dyDescent="0.25">
      <c r="A290" t="s">
        <v>126</v>
      </c>
      <c r="B290" t="s">
        <v>127</v>
      </c>
      <c r="C290" t="s">
        <v>109</v>
      </c>
      <c r="D290" t="s">
        <v>110</v>
      </c>
      <c r="E290" t="s">
        <v>192</v>
      </c>
      <c r="F290" t="s">
        <v>193</v>
      </c>
      <c r="G290" t="s">
        <v>169</v>
      </c>
      <c r="H290" t="s">
        <v>170</v>
      </c>
      <c r="I290" s="198">
        <v>2480</v>
      </c>
      <c r="J290" s="188"/>
      <c r="K290" s="199" t="s">
        <v>119</v>
      </c>
      <c r="L290" s="77"/>
      <c r="M290" s="77"/>
      <c r="N290" s="77"/>
      <c r="O290" s="149" t="s">
        <v>1077</v>
      </c>
    </row>
    <row r="291" spans="1:15" ht="15" customHeight="1" x14ac:dyDescent="0.25">
      <c r="A291" t="s">
        <v>126</v>
      </c>
      <c r="B291" t="s">
        <v>127</v>
      </c>
      <c r="C291" t="s">
        <v>109</v>
      </c>
      <c r="D291" t="s">
        <v>110</v>
      </c>
      <c r="E291" t="s">
        <v>194</v>
      </c>
      <c r="F291" t="s">
        <v>195</v>
      </c>
      <c r="G291" t="s">
        <v>169</v>
      </c>
      <c r="H291" t="s">
        <v>170</v>
      </c>
      <c r="I291" s="198">
        <v>1930</v>
      </c>
      <c r="J291" s="188"/>
      <c r="K291" s="199" t="s">
        <v>116</v>
      </c>
      <c r="L291" s="77"/>
      <c r="M291" s="77"/>
      <c r="N291" s="77"/>
      <c r="O291" s="149" t="s">
        <v>1077</v>
      </c>
    </row>
    <row r="292" spans="1:15" ht="15" customHeight="1" x14ac:dyDescent="0.25">
      <c r="A292" t="s">
        <v>126</v>
      </c>
      <c r="B292" t="s">
        <v>127</v>
      </c>
      <c r="C292" t="s">
        <v>109</v>
      </c>
      <c r="D292" t="s">
        <v>110</v>
      </c>
      <c r="E292" t="s">
        <v>202</v>
      </c>
      <c r="F292" t="s">
        <v>203</v>
      </c>
      <c r="G292" t="s">
        <v>169</v>
      </c>
      <c r="H292" t="s">
        <v>170</v>
      </c>
      <c r="I292" s="198">
        <v>26367</v>
      </c>
      <c r="J292" s="188"/>
      <c r="K292" s="199" t="s">
        <v>122</v>
      </c>
      <c r="L292" s="77"/>
      <c r="M292" s="77"/>
      <c r="N292" s="77"/>
      <c r="O292" s="149" t="s">
        <v>1077</v>
      </c>
    </row>
    <row r="293" spans="1:15" ht="15" customHeight="1" x14ac:dyDescent="0.25">
      <c r="A293" t="s">
        <v>126</v>
      </c>
      <c r="B293" t="s">
        <v>127</v>
      </c>
      <c r="C293" t="s">
        <v>109</v>
      </c>
      <c r="D293" t="s">
        <v>110</v>
      </c>
      <c r="E293" t="s">
        <v>218</v>
      </c>
      <c r="F293" t="s">
        <v>219</v>
      </c>
      <c r="G293" t="s">
        <v>169</v>
      </c>
      <c r="H293" t="s">
        <v>170</v>
      </c>
      <c r="I293" s="198">
        <v>9295</v>
      </c>
      <c r="J293" s="188"/>
      <c r="K293" s="199" t="s">
        <v>125</v>
      </c>
      <c r="L293" s="77"/>
      <c r="M293" s="77"/>
      <c r="N293" s="77"/>
      <c r="O293" s="149" t="s">
        <v>1077</v>
      </c>
    </row>
    <row r="294" spans="1:15" ht="15" customHeight="1" x14ac:dyDescent="0.25">
      <c r="A294" t="s">
        <v>126</v>
      </c>
      <c r="B294" t="s">
        <v>127</v>
      </c>
      <c r="C294" t="s">
        <v>109</v>
      </c>
      <c r="D294" t="s">
        <v>110</v>
      </c>
      <c r="E294" t="s">
        <v>222</v>
      </c>
      <c r="F294" t="s">
        <v>223</v>
      </c>
      <c r="G294" t="s">
        <v>169</v>
      </c>
      <c r="H294" t="s">
        <v>170</v>
      </c>
      <c r="I294" s="198">
        <v>999</v>
      </c>
      <c r="J294" s="188"/>
      <c r="K294" s="199" t="s">
        <v>125</v>
      </c>
      <c r="L294" s="77"/>
      <c r="M294" s="77"/>
      <c r="N294" s="77"/>
      <c r="O294" s="149" t="s">
        <v>1077</v>
      </c>
    </row>
    <row r="295" spans="1:15" ht="15" customHeight="1" x14ac:dyDescent="0.25">
      <c r="A295" t="s">
        <v>126</v>
      </c>
      <c r="B295" t="s">
        <v>127</v>
      </c>
      <c r="C295" t="s">
        <v>109</v>
      </c>
      <c r="D295" t="s">
        <v>110</v>
      </c>
      <c r="E295" t="s">
        <v>224</v>
      </c>
      <c r="F295" t="s">
        <v>225</v>
      </c>
      <c r="G295" t="s">
        <v>169</v>
      </c>
      <c r="H295" t="s">
        <v>170</v>
      </c>
      <c r="I295" s="198">
        <v>93062</v>
      </c>
      <c r="J295" s="188"/>
      <c r="K295" s="199" t="s">
        <v>125</v>
      </c>
      <c r="L295" s="77"/>
      <c r="M295" s="77"/>
      <c r="N295" s="77"/>
      <c r="O295" s="149" t="s">
        <v>1077</v>
      </c>
    </row>
    <row r="296" spans="1:15" ht="15" customHeight="1" x14ac:dyDescent="0.25">
      <c r="A296" t="s">
        <v>126</v>
      </c>
      <c r="B296" t="s">
        <v>127</v>
      </c>
      <c r="C296" t="s">
        <v>109</v>
      </c>
      <c r="D296" t="s">
        <v>110</v>
      </c>
      <c r="E296" t="s">
        <v>228</v>
      </c>
      <c r="F296" t="s">
        <v>229</v>
      </c>
      <c r="G296" t="s">
        <v>169</v>
      </c>
      <c r="H296" t="s">
        <v>170</v>
      </c>
      <c r="I296" s="198">
        <v>46712</v>
      </c>
      <c r="J296" s="188"/>
      <c r="K296" s="199" t="s">
        <v>125</v>
      </c>
      <c r="L296" s="77"/>
      <c r="M296" s="77"/>
      <c r="N296" s="77"/>
      <c r="O296" s="149" t="s">
        <v>1077</v>
      </c>
    </row>
    <row r="297" spans="1:15" ht="15" customHeight="1" x14ac:dyDescent="0.25">
      <c r="A297" t="s">
        <v>126</v>
      </c>
      <c r="B297" t="s">
        <v>127</v>
      </c>
      <c r="C297" t="s">
        <v>109</v>
      </c>
      <c r="D297" t="s">
        <v>110</v>
      </c>
      <c r="E297" t="s">
        <v>244</v>
      </c>
      <c r="F297" t="s">
        <v>245</v>
      </c>
      <c r="G297" t="s">
        <v>169</v>
      </c>
      <c r="H297" t="s">
        <v>170</v>
      </c>
      <c r="I297" s="198">
        <v>70742</v>
      </c>
      <c r="J297" s="188"/>
      <c r="K297" s="199" t="s">
        <v>125</v>
      </c>
      <c r="L297" s="77"/>
      <c r="M297" s="77"/>
      <c r="N297" s="77"/>
      <c r="O297" s="149" t="s">
        <v>1077</v>
      </c>
    </row>
    <row r="298" spans="1:15" ht="15" customHeight="1" x14ac:dyDescent="0.25">
      <c r="A298" t="s">
        <v>126</v>
      </c>
      <c r="B298" t="s">
        <v>127</v>
      </c>
      <c r="C298" t="s">
        <v>109</v>
      </c>
      <c r="D298" t="s">
        <v>110</v>
      </c>
      <c r="E298" t="s">
        <v>250</v>
      </c>
      <c r="F298" t="s">
        <v>251</v>
      </c>
      <c r="G298" t="s">
        <v>169</v>
      </c>
      <c r="H298" t="s">
        <v>170</v>
      </c>
      <c r="I298" s="198">
        <v>17623</v>
      </c>
      <c r="J298" s="188"/>
      <c r="K298" s="199" t="s">
        <v>125</v>
      </c>
      <c r="L298" s="77"/>
      <c r="M298" s="77"/>
      <c r="N298" s="77"/>
      <c r="O298" s="149" t="s">
        <v>1077</v>
      </c>
    </row>
    <row r="299" spans="1:15" ht="15" customHeight="1" x14ac:dyDescent="0.25">
      <c r="A299" t="s">
        <v>126</v>
      </c>
      <c r="B299" t="s">
        <v>127</v>
      </c>
      <c r="C299" t="s">
        <v>109</v>
      </c>
      <c r="D299" t="s">
        <v>110</v>
      </c>
      <c r="E299" t="s">
        <v>256</v>
      </c>
      <c r="F299" t="s">
        <v>257</v>
      </c>
      <c r="G299" t="s">
        <v>169</v>
      </c>
      <c r="H299" t="s">
        <v>170</v>
      </c>
      <c r="I299" s="198">
        <v>2140</v>
      </c>
      <c r="J299" s="188"/>
      <c r="K299" s="199" t="s">
        <v>125</v>
      </c>
      <c r="L299" s="77"/>
      <c r="M299" s="77"/>
      <c r="N299" s="77"/>
      <c r="O299" s="149" t="s">
        <v>1077</v>
      </c>
    </row>
    <row r="300" spans="1:15" ht="15" customHeight="1" x14ac:dyDescent="0.25">
      <c r="A300" t="s">
        <v>126</v>
      </c>
      <c r="B300" t="s">
        <v>127</v>
      </c>
      <c r="C300" t="s">
        <v>109</v>
      </c>
      <c r="D300" t="s">
        <v>110</v>
      </c>
      <c r="E300" t="s">
        <v>284</v>
      </c>
      <c r="F300" t="s">
        <v>285</v>
      </c>
      <c r="G300" t="s">
        <v>169</v>
      </c>
      <c r="H300" t="s">
        <v>170</v>
      </c>
      <c r="I300" s="198">
        <v>12000</v>
      </c>
      <c r="J300" s="188"/>
      <c r="K300" s="199" t="s">
        <v>125</v>
      </c>
      <c r="L300" s="77"/>
      <c r="M300" s="77"/>
      <c r="N300" s="77"/>
      <c r="O300" s="149" t="s">
        <v>1077</v>
      </c>
    </row>
    <row r="301" spans="1:15" ht="15" customHeight="1" x14ac:dyDescent="0.25">
      <c r="A301" t="s">
        <v>126</v>
      </c>
      <c r="B301" t="s">
        <v>127</v>
      </c>
      <c r="C301" t="s">
        <v>109</v>
      </c>
      <c r="D301" t="s">
        <v>110</v>
      </c>
      <c r="E301" t="s">
        <v>286</v>
      </c>
      <c r="F301" t="s">
        <v>287</v>
      </c>
      <c r="G301" t="s">
        <v>169</v>
      </c>
      <c r="H301" t="s">
        <v>170</v>
      </c>
      <c r="I301" s="198">
        <v>22803</v>
      </c>
      <c r="J301" s="188"/>
      <c r="K301" s="199" t="s">
        <v>128</v>
      </c>
      <c r="L301" s="77"/>
      <c r="M301" s="77"/>
      <c r="N301" s="77"/>
      <c r="O301" s="149" t="s">
        <v>1077</v>
      </c>
    </row>
    <row r="302" spans="1:15" ht="15" customHeight="1" x14ac:dyDescent="0.25">
      <c r="A302" t="s">
        <v>126</v>
      </c>
      <c r="B302" t="s">
        <v>127</v>
      </c>
      <c r="C302" t="s">
        <v>109</v>
      </c>
      <c r="D302" t="s">
        <v>110</v>
      </c>
      <c r="E302" t="s">
        <v>324</v>
      </c>
      <c r="F302" t="s">
        <v>325</v>
      </c>
      <c r="G302" t="s">
        <v>169</v>
      </c>
      <c r="H302" t="s">
        <v>170</v>
      </c>
      <c r="I302" s="198">
        <v>-70413</v>
      </c>
      <c r="J302" s="188"/>
      <c r="K302" s="199" t="s">
        <v>136</v>
      </c>
      <c r="L302" s="77"/>
      <c r="M302" s="77"/>
      <c r="N302" s="77"/>
      <c r="O302" s="149" t="s">
        <v>1077</v>
      </c>
    </row>
    <row r="303" spans="1:15" ht="15" customHeight="1" x14ac:dyDescent="0.25">
      <c r="A303" t="s">
        <v>126</v>
      </c>
      <c r="B303" t="s">
        <v>127</v>
      </c>
      <c r="C303" t="s">
        <v>109</v>
      </c>
      <c r="D303" t="s">
        <v>110</v>
      </c>
      <c r="E303" t="s">
        <v>330</v>
      </c>
      <c r="F303" t="s">
        <v>331</v>
      </c>
      <c r="G303" t="s">
        <v>169</v>
      </c>
      <c r="H303" t="s">
        <v>170</v>
      </c>
      <c r="I303" s="198">
        <v>-196322</v>
      </c>
      <c r="J303" s="188"/>
      <c r="K303" s="199" t="s">
        <v>136</v>
      </c>
      <c r="L303" s="77"/>
      <c r="M303" s="77"/>
      <c r="N303" s="77"/>
      <c r="O303" s="149" t="s">
        <v>1077</v>
      </c>
    </row>
    <row r="304" spans="1:15" ht="15" customHeight="1" x14ac:dyDescent="0.25">
      <c r="A304" t="s">
        <v>126</v>
      </c>
      <c r="B304" t="s">
        <v>127</v>
      </c>
      <c r="C304" t="s">
        <v>109</v>
      </c>
      <c r="D304" t="s">
        <v>110</v>
      </c>
      <c r="E304" t="s">
        <v>336</v>
      </c>
      <c r="F304" t="s">
        <v>337</v>
      </c>
      <c r="G304" t="s">
        <v>169</v>
      </c>
      <c r="H304" t="s">
        <v>170</v>
      </c>
      <c r="I304" s="198">
        <v>-22803</v>
      </c>
      <c r="J304" s="188"/>
      <c r="K304" s="199" t="s">
        <v>134</v>
      </c>
      <c r="L304" s="77"/>
      <c r="M304" s="77"/>
      <c r="N304" s="77"/>
      <c r="O304" s="149" t="s">
        <v>1077</v>
      </c>
    </row>
    <row r="305" spans="1:15" ht="15" customHeight="1" x14ac:dyDescent="0.25">
      <c r="A305" t="s">
        <v>126</v>
      </c>
      <c r="B305" t="s">
        <v>127</v>
      </c>
      <c r="C305" t="s">
        <v>109</v>
      </c>
      <c r="D305" t="s">
        <v>110</v>
      </c>
      <c r="E305" t="s">
        <v>354</v>
      </c>
      <c r="F305" t="s">
        <v>355</v>
      </c>
      <c r="G305" t="s">
        <v>169</v>
      </c>
      <c r="H305" t="s">
        <v>170</v>
      </c>
      <c r="I305" s="198">
        <v>-199329</v>
      </c>
      <c r="J305" s="188"/>
      <c r="K305" s="199" t="s">
        <v>125</v>
      </c>
      <c r="L305" s="77"/>
      <c r="M305" s="77"/>
      <c r="N305" s="77"/>
      <c r="O305" s="149" t="s">
        <v>1077</v>
      </c>
    </row>
    <row r="306" spans="1:15" ht="15" customHeight="1" x14ac:dyDescent="0.25">
      <c r="A306" t="s">
        <v>117</v>
      </c>
      <c r="B306" t="s">
        <v>118</v>
      </c>
      <c r="C306" t="s">
        <v>109</v>
      </c>
      <c r="D306" t="s">
        <v>110</v>
      </c>
      <c r="E306" t="s">
        <v>278</v>
      </c>
      <c r="F306" t="s">
        <v>279</v>
      </c>
      <c r="G306" t="s">
        <v>280</v>
      </c>
      <c r="H306" t="s">
        <v>281</v>
      </c>
      <c r="I306" s="198">
        <v>2369</v>
      </c>
      <c r="J306" s="188"/>
      <c r="K306" s="199" t="s">
        <v>125</v>
      </c>
      <c r="L306" s="77"/>
      <c r="M306" s="77"/>
      <c r="N306" s="77"/>
      <c r="O306" s="149"/>
    </row>
    <row r="307" spans="1:15" ht="15" customHeight="1" x14ac:dyDescent="0.25">
      <c r="A307" t="s">
        <v>123</v>
      </c>
      <c r="B307" t="s">
        <v>124</v>
      </c>
      <c r="C307" t="s">
        <v>109</v>
      </c>
      <c r="D307" t="s">
        <v>110</v>
      </c>
      <c r="E307" t="s">
        <v>278</v>
      </c>
      <c r="F307" t="s">
        <v>279</v>
      </c>
      <c r="G307" t="s">
        <v>280</v>
      </c>
      <c r="H307" t="s">
        <v>281</v>
      </c>
      <c r="I307" s="198">
        <v>458</v>
      </c>
      <c r="J307" s="188"/>
      <c r="K307" s="199" t="s">
        <v>125</v>
      </c>
      <c r="L307" s="77"/>
      <c r="M307" s="77"/>
      <c r="N307" s="77"/>
      <c r="O307" s="149"/>
    </row>
    <row r="308" spans="1:15" ht="15" customHeight="1" x14ac:dyDescent="0.25">
      <c r="A308" t="s">
        <v>123</v>
      </c>
      <c r="B308" t="s">
        <v>124</v>
      </c>
      <c r="C308" t="s">
        <v>109</v>
      </c>
      <c r="D308" t="s">
        <v>110</v>
      </c>
      <c r="E308" t="s">
        <v>156</v>
      </c>
      <c r="F308" t="s">
        <v>157</v>
      </c>
      <c r="G308" t="s">
        <v>166</v>
      </c>
      <c r="H308" t="s">
        <v>167</v>
      </c>
      <c r="I308" s="198">
        <v>21959</v>
      </c>
      <c r="J308" s="188"/>
      <c r="K308" s="199" t="s">
        <v>116</v>
      </c>
      <c r="L308" s="77"/>
      <c r="M308" s="77"/>
      <c r="N308" s="77"/>
      <c r="O308" s="149" t="s">
        <v>1078</v>
      </c>
    </row>
    <row r="309" spans="1:15" ht="15" customHeight="1" x14ac:dyDescent="0.25">
      <c r="A309" t="s">
        <v>123</v>
      </c>
      <c r="B309" t="s">
        <v>124</v>
      </c>
      <c r="C309" t="s">
        <v>109</v>
      </c>
      <c r="D309" t="s">
        <v>110</v>
      </c>
      <c r="E309" t="s">
        <v>192</v>
      </c>
      <c r="F309" t="s">
        <v>193</v>
      </c>
      <c r="G309" t="s">
        <v>166</v>
      </c>
      <c r="H309" t="s">
        <v>167</v>
      </c>
      <c r="I309" s="198">
        <v>2342</v>
      </c>
      <c r="J309" s="188"/>
      <c r="K309" s="199" t="s">
        <v>119</v>
      </c>
      <c r="L309" s="77"/>
      <c r="M309" s="77"/>
      <c r="N309" s="77"/>
      <c r="O309" s="149" t="s">
        <v>1078</v>
      </c>
    </row>
    <row r="310" spans="1:15" ht="15" customHeight="1" x14ac:dyDescent="0.25">
      <c r="A310" t="s">
        <v>123</v>
      </c>
      <c r="B310" t="s">
        <v>124</v>
      </c>
      <c r="C310" t="s">
        <v>109</v>
      </c>
      <c r="D310" t="s">
        <v>110</v>
      </c>
      <c r="E310" t="s">
        <v>202</v>
      </c>
      <c r="F310" t="s">
        <v>203</v>
      </c>
      <c r="G310" t="s">
        <v>166</v>
      </c>
      <c r="H310" t="s">
        <v>167</v>
      </c>
      <c r="I310" s="198">
        <v>3427</v>
      </c>
      <c r="J310" s="188"/>
      <c r="K310" s="199" t="s">
        <v>122</v>
      </c>
      <c r="L310" s="77"/>
      <c r="M310" s="77"/>
      <c r="N310" s="77"/>
      <c r="O310" s="149" t="s">
        <v>1078</v>
      </c>
    </row>
    <row r="311" spans="1:15" ht="15" customHeight="1" x14ac:dyDescent="0.25">
      <c r="A311" t="s">
        <v>123</v>
      </c>
      <c r="B311" t="s">
        <v>124</v>
      </c>
      <c r="C311" t="s">
        <v>109</v>
      </c>
      <c r="D311" t="s">
        <v>110</v>
      </c>
      <c r="E311" t="s">
        <v>208</v>
      </c>
      <c r="F311" t="s">
        <v>209</v>
      </c>
      <c r="G311" t="s">
        <v>166</v>
      </c>
      <c r="H311" t="s">
        <v>167</v>
      </c>
      <c r="I311" s="198">
        <v>4618</v>
      </c>
      <c r="J311" s="188"/>
      <c r="K311" s="199" t="s">
        <v>125</v>
      </c>
      <c r="L311" s="77"/>
      <c r="M311" s="77"/>
      <c r="N311" s="77"/>
      <c r="O311" s="149" t="s">
        <v>1078</v>
      </c>
    </row>
    <row r="312" spans="1:15" ht="15" customHeight="1" x14ac:dyDescent="0.25">
      <c r="A312" t="s">
        <v>123</v>
      </c>
      <c r="B312" t="s">
        <v>124</v>
      </c>
      <c r="C312" t="s">
        <v>109</v>
      </c>
      <c r="D312" t="s">
        <v>110</v>
      </c>
      <c r="E312" t="s">
        <v>218</v>
      </c>
      <c r="F312" t="s">
        <v>219</v>
      </c>
      <c r="G312" t="s">
        <v>166</v>
      </c>
      <c r="H312" t="s">
        <v>167</v>
      </c>
      <c r="I312" s="198">
        <v>11769</v>
      </c>
      <c r="J312" s="188"/>
      <c r="K312" s="199" t="s">
        <v>125</v>
      </c>
      <c r="L312" s="77"/>
      <c r="M312" s="77"/>
      <c r="N312" s="77"/>
      <c r="O312" s="149" t="s">
        <v>1078</v>
      </c>
    </row>
    <row r="313" spans="1:15" ht="15" customHeight="1" x14ac:dyDescent="0.25">
      <c r="A313" t="s">
        <v>123</v>
      </c>
      <c r="B313" t="s">
        <v>124</v>
      </c>
      <c r="C313" t="s">
        <v>109</v>
      </c>
      <c r="D313" t="s">
        <v>110</v>
      </c>
      <c r="E313" t="s">
        <v>224</v>
      </c>
      <c r="F313" t="s">
        <v>225</v>
      </c>
      <c r="G313" t="s">
        <v>166</v>
      </c>
      <c r="H313" t="s">
        <v>167</v>
      </c>
      <c r="I313" s="198">
        <v>8565</v>
      </c>
      <c r="J313" s="188"/>
      <c r="K313" s="199" t="s">
        <v>125</v>
      </c>
      <c r="L313" s="77"/>
      <c r="M313" s="77"/>
      <c r="N313" s="77"/>
      <c r="O313" s="149" t="s">
        <v>1078</v>
      </c>
    </row>
    <row r="314" spans="1:15" ht="15" customHeight="1" x14ac:dyDescent="0.25">
      <c r="A314" t="s">
        <v>123</v>
      </c>
      <c r="B314" t="s">
        <v>124</v>
      </c>
      <c r="C314" t="s">
        <v>109</v>
      </c>
      <c r="D314" t="s">
        <v>110</v>
      </c>
      <c r="E314" t="s">
        <v>228</v>
      </c>
      <c r="F314" t="s">
        <v>229</v>
      </c>
      <c r="G314" t="s">
        <v>166</v>
      </c>
      <c r="H314" t="s">
        <v>167</v>
      </c>
      <c r="I314" s="198">
        <v>65710</v>
      </c>
      <c r="J314" s="188"/>
      <c r="K314" s="199" t="s">
        <v>125</v>
      </c>
      <c r="L314" s="77"/>
      <c r="M314" s="77"/>
      <c r="N314" s="77"/>
      <c r="O314" s="149" t="s">
        <v>1078</v>
      </c>
    </row>
    <row r="315" spans="1:15" ht="15" customHeight="1" x14ac:dyDescent="0.25">
      <c r="A315" t="s">
        <v>123</v>
      </c>
      <c r="B315" t="s">
        <v>124</v>
      </c>
      <c r="C315" t="s">
        <v>109</v>
      </c>
      <c r="D315" t="s">
        <v>110</v>
      </c>
      <c r="E315" t="s">
        <v>286</v>
      </c>
      <c r="F315" t="s">
        <v>287</v>
      </c>
      <c r="G315" t="s">
        <v>166</v>
      </c>
      <c r="H315" t="s">
        <v>167</v>
      </c>
      <c r="I315" s="198">
        <v>17582</v>
      </c>
      <c r="J315" s="188"/>
      <c r="K315" s="199" t="s">
        <v>128</v>
      </c>
      <c r="L315" s="77"/>
      <c r="M315" s="77"/>
      <c r="N315" s="77"/>
      <c r="O315" s="149" t="s">
        <v>1078</v>
      </c>
    </row>
    <row r="316" spans="1:15" ht="15" customHeight="1" x14ac:dyDescent="0.25">
      <c r="A316" t="s">
        <v>123</v>
      </c>
      <c r="B316" t="s">
        <v>124</v>
      </c>
      <c r="C316" t="s">
        <v>109</v>
      </c>
      <c r="D316" t="s">
        <v>110</v>
      </c>
      <c r="E316" t="s">
        <v>324</v>
      </c>
      <c r="F316" t="s">
        <v>325</v>
      </c>
      <c r="G316" t="s">
        <v>166</v>
      </c>
      <c r="H316" t="s">
        <v>167</v>
      </c>
      <c r="I316" s="198">
        <v>-128770</v>
      </c>
      <c r="J316" s="188"/>
      <c r="K316" s="199" t="s">
        <v>136</v>
      </c>
      <c r="L316" s="77"/>
      <c r="M316" s="77"/>
      <c r="N316" s="77"/>
      <c r="O316" s="149" t="s">
        <v>1078</v>
      </c>
    </row>
    <row r="317" spans="1:15" ht="15" customHeight="1" x14ac:dyDescent="0.25">
      <c r="A317" t="s">
        <v>123</v>
      </c>
      <c r="B317" t="s">
        <v>124</v>
      </c>
      <c r="C317" t="s">
        <v>109</v>
      </c>
      <c r="D317" t="s">
        <v>110</v>
      </c>
      <c r="E317" t="s">
        <v>336</v>
      </c>
      <c r="F317" t="s">
        <v>337</v>
      </c>
      <c r="G317" t="s">
        <v>166</v>
      </c>
      <c r="H317" t="s">
        <v>167</v>
      </c>
      <c r="I317" s="198">
        <v>-17582</v>
      </c>
      <c r="J317" s="188"/>
      <c r="K317" s="199" t="s">
        <v>134</v>
      </c>
      <c r="L317" s="77"/>
      <c r="M317" s="77"/>
      <c r="N317" s="77"/>
      <c r="O317" s="149" t="s">
        <v>1078</v>
      </c>
    </row>
    <row r="318" spans="1:15" ht="15" customHeight="1" x14ac:dyDescent="0.25">
      <c r="A318" t="s">
        <v>117</v>
      </c>
      <c r="B318" t="s">
        <v>118</v>
      </c>
      <c r="C318" t="s">
        <v>109</v>
      </c>
      <c r="D318" t="s">
        <v>110</v>
      </c>
      <c r="E318" t="s">
        <v>324</v>
      </c>
      <c r="F318" t="s">
        <v>325</v>
      </c>
      <c r="G318" t="s">
        <v>326</v>
      </c>
      <c r="H318" t="s">
        <v>327</v>
      </c>
      <c r="I318" s="198">
        <v>-1215</v>
      </c>
      <c r="J318" s="188"/>
      <c r="K318" s="199" t="s">
        <v>136</v>
      </c>
      <c r="L318" s="77"/>
      <c r="M318" s="77"/>
      <c r="N318" s="77"/>
      <c r="O318" s="149"/>
    </row>
    <row r="319" spans="1:15" ht="15" customHeight="1" x14ac:dyDescent="0.25">
      <c r="A319" t="s">
        <v>107</v>
      </c>
      <c r="B319" t="s">
        <v>108</v>
      </c>
      <c r="C319" t="s">
        <v>109</v>
      </c>
      <c r="D319" t="s">
        <v>110</v>
      </c>
      <c r="E319" t="s">
        <v>296</v>
      </c>
      <c r="F319" t="s">
        <v>297</v>
      </c>
      <c r="G319" t="s">
        <v>300</v>
      </c>
      <c r="H319" t="s">
        <v>301</v>
      </c>
      <c r="I319" s="198">
        <v>200008</v>
      </c>
      <c r="J319" s="188"/>
      <c r="K319" s="199" t="s">
        <v>115</v>
      </c>
      <c r="L319" s="77"/>
      <c r="M319" s="77"/>
      <c r="N319" s="77"/>
      <c r="O319" s="149"/>
    </row>
    <row r="320" spans="1:15" ht="15" customHeight="1" x14ac:dyDescent="0.25">
      <c r="A320" t="s">
        <v>123</v>
      </c>
      <c r="B320" t="s">
        <v>124</v>
      </c>
      <c r="C320" t="s">
        <v>109</v>
      </c>
      <c r="D320" t="s">
        <v>110</v>
      </c>
      <c r="E320" t="s">
        <v>296</v>
      </c>
      <c r="F320" t="s">
        <v>297</v>
      </c>
      <c r="G320" t="s">
        <v>304</v>
      </c>
      <c r="H320" t="s">
        <v>305</v>
      </c>
      <c r="I320" s="198">
        <v>45100</v>
      </c>
      <c r="J320" s="188"/>
      <c r="K320" s="199" t="s">
        <v>125</v>
      </c>
      <c r="L320" s="77"/>
      <c r="M320" s="77"/>
      <c r="N320" s="77"/>
      <c r="O320" s="149"/>
    </row>
    <row r="321" spans="1:15" ht="15" customHeight="1" x14ac:dyDescent="0.25">
      <c r="A321" t="s">
        <v>123</v>
      </c>
      <c r="B321" t="s">
        <v>124</v>
      </c>
      <c r="C321" t="s">
        <v>109</v>
      </c>
      <c r="D321" t="s">
        <v>110</v>
      </c>
      <c r="E321" t="s">
        <v>348</v>
      </c>
      <c r="F321" t="s">
        <v>349</v>
      </c>
      <c r="G321" t="s">
        <v>304</v>
      </c>
      <c r="H321" t="s">
        <v>305</v>
      </c>
      <c r="I321" s="198">
        <v>-36666</v>
      </c>
      <c r="J321" s="188"/>
      <c r="K321" s="199" t="s">
        <v>125</v>
      </c>
      <c r="L321" s="77"/>
      <c r="M321" s="77"/>
      <c r="N321" s="77"/>
      <c r="O321" s="149"/>
    </row>
    <row r="322" spans="1:15" ht="15" customHeight="1" x14ac:dyDescent="0.25">
      <c r="A322" t="s">
        <v>123</v>
      </c>
      <c r="B322" t="s">
        <v>124</v>
      </c>
      <c r="C322" t="s">
        <v>109</v>
      </c>
      <c r="D322" t="s">
        <v>110</v>
      </c>
      <c r="E322" t="s">
        <v>296</v>
      </c>
      <c r="F322" t="s">
        <v>297</v>
      </c>
      <c r="G322" t="s">
        <v>306</v>
      </c>
      <c r="H322" t="s">
        <v>307</v>
      </c>
      <c r="I322" s="198">
        <v>105327</v>
      </c>
      <c r="J322" s="188"/>
      <c r="K322" s="192" t="s">
        <v>144</v>
      </c>
      <c r="L322" s="77"/>
      <c r="M322" s="77"/>
      <c r="N322" s="77"/>
      <c r="O322" s="149"/>
    </row>
    <row r="323" spans="1:15" ht="15" customHeight="1" x14ac:dyDescent="0.25">
      <c r="A323" t="s">
        <v>123</v>
      </c>
      <c r="B323" t="s">
        <v>124</v>
      </c>
      <c r="C323" t="s">
        <v>109</v>
      </c>
      <c r="D323" t="s">
        <v>110</v>
      </c>
      <c r="E323" t="s">
        <v>338</v>
      </c>
      <c r="F323" t="s">
        <v>339</v>
      </c>
      <c r="G323" t="s">
        <v>306</v>
      </c>
      <c r="H323" t="s">
        <v>307</v>
      </c>
      <c r="I323" s="198">
        <v>-105327</v>
      </c>
      <c r="J323" s="188"/>
      <c r="K323" s="192" t="s">
        <v>144</v>
      </c>
      <c r="L323" s="77"/>
      <c r="M323" s="77"/>
      <c r="N323" s="77"/>
      <c r="O323" s="149"/>
    </row>
    <row r="324" spans="1:15" ht="15" customHeight="1" x14ac:dyDescent="0.25">
      <c r="A324" t="s">
        <v>123</v>
      </c>
      <c r="B324" t="s">
        <v>124</v>
      </c>
      <c r="C324" t="s">
        <v>109</v>
      </c>
      <c r="D324" t="s">
        <v>110</v>
      </c>
      <c r="E324" t="s">
        <v>324</v>
      </c>
      <c r="F324" t="s">
        <v>325</v>
      </c>
      <c r="G324" t="s">
        <v>328</v>
      </c>
      <c r="H324" t="s">
        <v>329</v>
      </c>
      <c r="I324" s="198">
        <v>-60000</v>
      </c>
      <c r="J324" s="188"/>
      <c r="K324" s="199" t="s">
        <v>115</v>
      </c>
      <c r="L324" s="77"/>
      <c r="M324" s="77"/>
      <c r="N324" s="77"/>
      <c r="O324" s="149"/>
    </row>
    <row r="325" spans="1:15" ht="15" customHeight="1" x14ac:dyDescent="0.25">
      <c r="A325" t="s">
        <v>123</v>
      </c>
      <c r="B325" t="s">
        <v>124</v>
      </c>
      <c r="C325" t="s">
        <v>109</v>
      </c>
      <c r="D325" t="s">
        <v>110</v>
      </c>
      <c r="E325" t="s">
        <v>296</v>
      </c>
      <c r="F325" t="s">
        <v>297</v>
      </c>
      <c r="G325" t="s">
        <v>308</v>
      </c>
      <c r="H325" t="s">
        <v>309</v>
      </c>
      <c r="I325" s="198">
        <v>30000</v>
      </c>
      <c r="J325" s="188"/>
      <c r="K325" s="199" t="s">
        <v>125</v>
      </c>
      <c r="L325" s="77"/>
      <c r="M325" s="77"/>
      <c r="N325" s="77"/>
      <c r="O325" s="149"/>
    </row>
    <row r="326" spans="1:15" ht="15" customHeight="1" x14ac:dyDescent="0.25">
      <c r="A326" t="s">
        <v>123</v>
      </c>
      <c r="B326" t="s">
        <v>124</v>
      </c>
      <c r="C326" t="s">
        <v>109</v>
      </c>
      <c r="D326" t="s">
        <v>110</v>
      </c>
      <c r="E326" t="s">
        <v>340</v>
      </c>
      <c r="F326" t="s">
        <v>341</v>
      </c>
      <c r="G326" t="s">
        <v>308</v>
      </c>
      <c r="H326" t="s">
        <v>309</v>
      </c>
      <c r="I326" s="198">
        <v>-30000</v>
      </c>
      <c r="J326" s="188"/>
      <c r="K326" s="199" t="s">
        <v>125</v>
      </c>
      <c r="L326" s="77"/>
      <c r="M326" s="77"/>
      <c r="N326" s="77"/>
      <c r="O326" s="149"/>
    </row>
    <row r="327" spans="1:15" ht="15" customHeight="1" x14ac:dyDescent="0.25">
      <c r="A327" t="s">
        <v>288</v>
      </c>
      <c r="B327" t="s">
        <v>289</v>
      </c>
      <c r="C327" t="s">
        <v>109</v>
      </c>
      <c r="D327" t="s">
        <v>110</v>
      </c>
      <c r="E327" t="s">
        <v>286</v>
      </c>
      <c r="F327" t="s">
        <v>287</v>
      </c>
      <c r="G327" t="s">
        <v>290</v>
      </c>
      <c r="H327" t="s">
        <v>291</v>
      </c>
      <c r="I327" s="198">
        <v>887</v>
      </c>
      <c r="J327" s="188"/>
      <c r="K327" s="199" t="s">
        <v>128</v>
      </c>
      <c r="L327" s="77"/>
      <c r="M327" s="77"/>
      <c r="N327" s="77"/>
      <c r="O327" s="149"/>
    </row>
    <row r="328" spans="1:15" ht="15" customHeight="1" x14ac:dyDescent="0.25">
      <c r="A328" t="s">
        <v>288</v>
      </c>
      <c r="B328" t="s">
        <v>289</v>
      </c>
      <c r="C328" t="s">
        <v>109</v>
      </c>
      <c r="D328" t="s">
        <v>110</v>
      </c>
      <c r="E328" t="s">
        <v>336</v>
      </c>
      <c r="F328" t="s">
        <v>337</v>
      </c>
      <c r="G328" t="s">
        <v>290</v>
      </c>
      <c r="H328" t="s">
        <v>291</v>
      </c>
      <c r="I328" s="198">
        <v>-887</v>
      </c>
      <c r="J328" s="188"/>
      <c r="K328" s="199" t="s">
        <v>134</v>
      </c>
      <c r="L328" s="77"/>
      <c r="M328" s="77"/>
      <c r="N328" s="77"/>
      <c r="O328" s="149"/>
    </row>
    <row r="329" spans="1:15" ht="15" customHeight="1" x14ac:dyDescent="0.25">
      <c r="A329" t="s">
        <v>120</v>
      </c>
      <c r="B329" t="s">
        <v>121</v>
      </c>
      <c r="C329" t="s">
        <v>109</v>
      </c>
      <c r="D329" t="s">
        <v>110</v>
      </c>
      <c r="E329" t="s">
        <v>156</v>
      </c>
      <c r="F329" t="s">
        <v>157</v>
      </c>
      <c r="G329" t="s">
        <v>162</v>
      </c>
      <c r="H329" t="s">
        <v>163</v>
      </c>
      <c r="I329" s="198">
        <v>3444</v>
      </c>
      <c r="J329" s="188"/>
      <c r="K329" s="199" t="s">
        <v>115</v>
      </c>
      <c r="L329" s="77"/>
      <c r="M329" s="77"/>
      <c r="N329" s="77"/>
      <c r="O329" s="149" t="s">
        <v>1079</v>
      </c>
    </row>
    <row r="330" spans="1:15" ht="15" customHeight="1" x14ac:dyDescent="0.25">
      <c r="A330" t="s">
        <v>120</v>
      </c>
      <c r="B330" t="s">
        <v>121</v>
      </c>
      <c r="C330" t="s">
        <v>109</v>
      </c>
      <c r="D330" t="s">
        <v>110</v>
      </c>
      <c r="E330" t="s">
        <v>192</v>
      </c>
      <c r="F330" t="s">
        <v>193</v>
      </c>
      <c r="G330" t="s">
        <v>162</v>
      </c>
      <c r="H330" t="s">
        <v>163</v>
      </c>
      <c r="I330" s="198">
        <v>369</v>
      </c>
      <c r="J330" s="188"/>
      <c r="K330" s="199" t="s">
        <v>115</v>
      </c>
      <c r="L330" s="77"/>
      <c r="M330" s="77"/>
      <c r="N330" s="77"/>
      <c r="O330" s="149" t="s">
        <v>1079</v>
      </c>
    </row>
    <row r="331" spans="1:15" ht="15" customHeight="1" x14ac:dyDescent="0.25">
      <c r="A331" t="s">
        <v>120</v>
      </c>
      <c r="B331" t="s">
        <v>121</v>
      </c>
      <c r="C331" t="s">
        <v>109</v>
      </c>
      <c r="D331" t="s">
        <v>110</v>
      </c>
      <c r="E331" t="s">
        <v>202</v>
      </c>
      <c r="F331" t="s">
        <v>203</v>
      </c>
      <c r="G331" t="s">
        <v>162</v>
      </c>
      <c r="H331" t="s">
        <v>163</v>
      </c>
      <c r="I331" s="198">
        <v>538</v>
      </c>
      <c r="J331" s="188"/>
      <c r="K331" s="199" t="s">
        <v>115</v>
      </c>
      <c r="L331" s="77"/>
      <c r="M331" s="77"/>
      <c r="N331" s="77"/>
      <c r="O331" s="149" t="s">
        <v>1079</v>
      </c>
    </row>
    <row r="332" spans="1:15" ht="15" customHeight="1" x14ac:dyDescent="0.25">
      <c r="A332" t="s">
        <v>120</v>
      </c>
      <c r="B332" t="s">
        <v>121</v>
      </c>
      <c r="C332" t="s">
        <v>109</v>
      </c>
      <c r="D332" t="s">
        <v>110</v>
      </c>
      <c r="E332" t="s">
        <v>224</v>
      </c>
      <c r="F332" t="s">
        <v>225</v>
      </c>
      <c r="G332" t="s">
        <v>162</v>
      </c>
      <c r="H332" t="s">
        <v>163</v>
      </c>
      <c r="I332" s="198">
        <v>24630</v>
      </c>
      <c r="J332" s="188"/>
      <c r="K332" s="199" t="s">
        <v>115</v>
      </c>
      <c r="L332" s="77"/>
      <c r="M332" s="77"/>
      <c r="N332" s="77"/>
      <c r="O332" s="149" t="s">
        <v>1079</v>
      </c>
    </row>
    <row r="333" spans="1:15" ht="15" customHeight="1" x14ac:dyDescent="0.25">
      <c r="A333" t="s">
        <v>120</v>
      </c>
      <c r="B333" t="s">
        <v>121</v>
      </c>
      <c r="C333" t="s">
        <v>109</v>
      </c>
      <c r="D333" t="s">
        <v>110</v>
      </c>
      <c r="E333" t="s">
        <v>324</v>
      </c>
      <c r="F333" t="s">
        <v>325</v>
      </c>
      <c r="G333" t="s">
        <v>162</v>
      </c>
      <c r="H333" t="s">
        <v>163</v>
      </c>
      <c r="I333" s="198">
        <v>-9611</v>
      </c>
      <c r="J333" s="188"/>
      <c r="K333" s="199" t="s">
        <v>115</v>
      </c>
      <c r="L333" s="77"/>
      <c r="M333" s="77"/>
      <c r="N333" s="77"/>
      <c r="O333" s="149" t="s">
        <v>1079</v>
      </c>
    </row>
    <row r="334" spans="1:15" ht="15" customHeight="1" x14ac:dyDescent="0.25">
      <c r="A334" t="s">
        <v>120</v>
      </c>
      <c r="B334" t="s">
        <v>121</v>
      </c>
      <c r="C334" t="s">
        <v>109</v>
      </c>
      <c r="D334" t="s">
        <v>110</v>
      </c>
      <c r="E334" t="s">
        <v>354</v>
      </c>
      <c r="F334" t="s">
        <v>355</v>
      </c>
      <c r="G334" t="s">
        <v>162</v>
      </c>
      <c r="H334" t="s">
        <v>163</v>
      </c>
      <c r="I334" s="198">
        <v>-19370</v>
      </c>
      <c r="J334" s="188"/>
      <c r="K334" s="199" t="s">
        <v>115</v>
      </c>
      <c r="L334" s="77"/>
      <c r="M334" s="77"/>
      <c r="N334" s="77"/>
      <c r="O334" s="149" t="s">
        <v>1079</v>
      </c>
    </row>
    <row r="335" spans="1:15" ht="15" customHeight="1" x14ac:dyDescent="0.25">
      <c r="A335" t="s">
        <v>117</v>
      </c>
      <c r="B335" t="s">
        <v>118</v>
      </c>
      <c r="C335" t="s">
        <v>109</v>
      </c>
      <c r="D335" t="s">
        <v>110</v>
      </c>
      <c r="E335" t="s">
        <v>156</v>
      </c>
      <c r="F335" t="s">
        <v>157</v>
      </c>
      <c r="G335" t="s">
        <v>158</v>
      </c>
      <c r="H335" t="s">
        <v>159</v>
      </c>
      <c r="I335" s="198">
        <v>2296</v>
      </c>
      <c r="J335" s="188"/>
      <c r="K335" s="199" t="s">
        <v>115</v>
      </c>
      <c r="L335" s="77"/>
      <c r="M335" s="77"/>
      <c r="N335" s="77"/>
      <c r="O335" s="149" t="s">
        <v>1080</v>
      </c>
    </row>
    <row r="336" spans="1:15" ht="15" customHeight="1" x14ac:dyDescent="0.25">
      <c r="A336" t="s">
        <v>117</v>
      </c>
      <c r="B336" t="s">
        <v>118</v>
      </c>
      <c r="C336" t="s">
        <v>109</v>
      </c>
      <c r="D336" t="s">
        <v>110</v>
      </c>
      <c r="E336" t="s">
        <v>192</v>
      </c>
      <c r="F336" t="s">
        <v>193</v>
      </c>
      <c r="G336" t="s">
        <v>158</v>
      </c>
      <c r="H336" t="s">
        <v>159</v>
      </c>
      <c r="I336" s="198">
        <v>246</v>
      </c>
      <c r="J336" s="188"/>
      <c r="K336" s="199" t="s">
        <v>115</v>
      </c>
      <c r="L336" s="77"/>
      <c r="M336" s="77"/>
      <c r="N336" s="77"/>
      <c r="O336" s="149" t="s">
        <v>1080</v>
      </c>
    </row>
    <row r="337" spans="1:15" ht="15" customHeight="1" x14ac:dyDescent="0.25">
      <c r="A337" t="s">
        <v>117</v>
      </c>
      <c r="B337" t="s">
        <v>118</v>
      </c>
      <c r="C337" t="s">
        <v>109</v>
      </c>
      <c r="D337" t="s">
        <v>110</v>
      </c>
      <c r="E337" t="s">
        <v>202</v>
      </c>
      <c r="F337" t="s">
        <v>203</v>
      </c>
      <c r="G337" t="s">
        <v>158</v>
      </c>
      <c r="H337" t="s">
        <v>159</v>
      </c>
      <c r="I337" s="198">
        <v>358</v>
      </c>
      <c r="J337" s="188"/>
      <c r="K337" s="199" t="s">
        <v>115</v>
      </c>
      <c r="L337" s="77"/>
      <c r="M337" s="77"/>
      <c r="N337" s="77"/>
      <c r="O337" s="149" t="s">
        <v>1080</v>
      </c>
    </row>
    <row r="338" spans="1:15" ht="15" customHeight="1" x14ac:dyDescent="0.25">
      <c r="A338" t="s">
        <v>117</v>
      </c>
      <c r="B338" t="s">
        <v>118</v>
      </c>
      <c r="C338" t="s">
        <v>109</v>
      </c>
      <c r="D338" t="s">
        <v>110</v>
      </c>
      <c r="E338" t="s">
        <v>324</v>
      </c>
      <c r="F338" t="s">
        <v>325</v>
      </c>
      <c r="G338" t="s">
        <v>158</v>
      </c>
      <c r="H338" t="s">
        <v>159</v>
      </c>
      <c r="I338" s="198">
        <v>-7930</v>
      </c>
      <c r="J338" s="188"/>
      <c r="K338" s="199" t="s">
        <v>115</v>
      </c>
      <c r="L338" s="77"/>
      <c r="M338" s="77"/>
      <c r="N338" s="77"/>
      <c r="O338" s="149" t="s">
        <v>1080</v>
      </c>
    </row>
    <row r="339" spans="1:15" ht="15" customHeight="1" x14ac:dyDescent="0.25">
      <c r="A339" t="s">
        <v>117</v>
      </c>
      <c r="B339" t="s">
        <v>118</v>
      </c>
      <c r="C339" t="s">
        <v>109</v>
      </c>
      <c r="D339" t="s">
        <v>110</v>
      </c>
      <c r="E339" t="s">
        <v>156</v>
      </c>
      <c r="F339" t="s">
        <v>157</v>
      </c>
      <c r="G339" t="s">
        <v>160</v>
      </c>
      <c r="H339" t="s">
        <v>161</v>
      </c>
      <c r="I339" s="198">
        <v>3494</v>
      </c>
      <c r="J339" s="188"/>
      <c r="K339" s="199" t="s">
        <v>115</v>
      </c>
      <c r="L339" s="77"/>
      <c r="M339" s="77"/>
      <c r="N339" s="77"/>
      <c r="O339" s="149" t="s">
        <v>1076</v>
      </c>
    </row>
    <row r="340" spans="1:15" ht="15" customHeight="1" x14ac:dyDescent="0.25">
      <c r="A340" t="s">
        <v>117</v>
      </c>
      <c r="B340" t="s">
        <v>118</v>
      </c>
      <c r="C340" t="s">
        <v>109</v>
      </c>
      <c r="D340" t="s">
        <v>110</v>
      </c>
      <c r="E340" t="s">
        <v>180</v>
      </c>
      <c r="F340" t="s">
        <v>181</v>
      </c>
      <c r="G340" t="s">
        <v>160</v>
      </c>
      <c r="H340" t="s">
        <v>161</v>
      </c>
      <c r="I340" s="198">
        <v>27579</v>
      </c>
      <c r="J340" s="188"/>
      <c r="K340" s="199" t="s">
        <v>115</v>
      </c>
      <c r="L340" s="77"/>
      <c r="M340" s="77"/>
      <c r="N340" s="77"/>
      <c r="O340" s="149" t="s">
        <v>1076</v>
      </c>
    </row>
    <row r="341" spans="1:15" ht="15" customHeight="1" x14ac:dyDescent="0.25">
      <c r="A341" t="s">
        <v>120</v>
      </c>
      <c r="B341" t="s">
        <v>121</v>
      </c>
      <c r="C341" t="s">
        <v>109</v>
      </c>
      <c r="D341" t="s">
        <v>110</v>
      </c>
      <c r="E341" t="s">
        <v>180</v>
      </c>
      <c r="F341" t="s">
        <v>181</v>
      </c>
      <c r="G341" t="s">
        <v>160</v>
      </c>
      <c r="H341" t="s">
        <v>161</v>
      </c>
      <c r="I341" s="198">
        <v>6244</v>
      </c>
      <c r="J341" s="188"/>
      <c r="K341" s="199" t="s">
        <v>115</v>
      </c>
      <c r="L341" s="77"/>
      <c r="M341" s="77"/>
      <c r="N341" s="77"/>
      <c r="O341" s="149" t="s">
        <v>1076</v>
      </c>
    </row>
    <row r="342" spans="1:15" ht="15" customHeight="1" x14ac:dyDescent="0.25">
      <c r="A342" t="s">
        <v>117</v>
      </c>
      <c r="B342" t="s">
        <v>118</v>
      </c>
      <c r="C342" t="s">
        <v>109</v>
      </c>
      <c r="D342" t="s">
        <v>110</v>
      </c>
      <c r="E342" t="s">
        <v>192</v>
      </c>
      <c r="F342" t="s">
        <v>193</v>
      </c>
      <c r="G342" t="s">
        <v>160</v>
      </c>
      <c r="H342" t="s">
        <v>161</v>
      </c>
      <c r="I342" s="198">
        <v>3329</v>
      </c>
      <c r="J342" s="188"/>
      <c r="K342" s="199" t="s">
        <v>115</v>
      </c>
      <c r="L342" s="77"/>
      <c r="M342" s="77"/>
      <c r="N342" s="77"/>
      <c r="O342" s="149" t="s">
        <v>1076</v>
      </c>
    </row>
    <row r="343" spans="1:15" ht="15" customHeight="1" x14ac:dyDescent="0.25">
      <c r="A343" t="s">
        <v>120</v>
      </c>
      <c r="B343" t="s">
        <v>121</v>
      </c>
      <c r="C343" t="s">
        <v>109</v>
      </c>
      <c r="D343" t="s">
        <v>110</v>
      </c>
      <c r="E343" t="s">
        <v>192</v>
      </c>
      <c r="F343" t="s">
        <v>193</v>
      </c>
      <c r="G343" t="s">
        <v>160</v>
      </c>
      <c r="H343" t="s">
        <v>161</v>
      </c>
      <c r="I343" s="198">
        <v>353</v>
      </c>
      <c r="J343" s="188"/>
      <c r="K343" s="199" t="s">
        <v>115</v>
      </c>
      <c r="L343" s="77"/>
      <c r="M343" s="77"/>
      <c r="N343" s="77"/>
      <c r="O343" s="149" t="s">
        <v>1076</v>
      </c>
    </row>
    <row r="344" spans="1:15" ht="15" customHeight="1" x14ac:dyDescent="0.25">
      <c r="A344" t="s">
        <v>117</v>
      </c>
      <c r="B344" t="s">
        <v>118</v>
      </c>
      <c r="C344" t="s">
        <v>109</v>
      </c>
      <c r="D344" t="s">
        <v>110</v>
      </c>
      <c r="E344" t="s">
        <v>202</v>
      </c>
      <c r="F344" t="s">
        <v>203</v>
      </c>
      <c r="G344" t="s">
        <v>160</v>
      </c>
      <c r="H344" t="s">
        <v>161</v>
      </c>
      <c r="I344" s="198">
        <v>4686</v>
      </c>
      <c r="J344" s="188"/>
      <c r="K344" s="199" t="s">
        <v>115</v>
      </c>
      <c r="L344" s="77"/>
      <c r="M344" s="77"/>
      <c r="N344" s="77"/>
      <c r="O344" s="149" t="s">
        <v>1076</v>
      </c>
    </row>
    <row r="345" spans="1:15" ht="15" customHeight="1" x14ac:dyDescent="0.25">
      <c r="A345" t="s">
        <v>120</v>
      </c>
      <c r="B345" t="s">
        <v>121</v>
      </c>
      <c r="C345" t="s">
        <v>109</v>
      </c>
      <c r="D345" t="s">
        <v>110</v>
      </c>
      <c r="E345" t="s">
        <v>202</v>
      </c>
      <c r="F345" t="s">
        <v>203</v>
      </c>
      <c r="G345" t="s">
        <v>160</v>
      </c>
      <c r="H345" t="s">
        <v>161</v>
      </c>
      <c r="I345" s="198">
        <v>852</v>
      </c>
      <c r="J345" s="188"/>
      <c r="K345" s="199" t="s">
        <v>115</v>
      </c>
      <c r="L345" s="77"/>
      <c r="M345" s="77"/>
      <c r="N345" s="77"/>
      <c r="O345" s="149" t="s">
        <v>1076</v>
      </c>
    </row>
    <row r="346" spans="1:15" ht="15" customHeight="1" x14ac:dyDescent="0.25">
      <c r="A346" t="s">
        <v>107</v>
      </c>
      <c r="B346" t="s">
        <v>108</v>
      </c>
      <c r="C346" t="s">
        <v>109</v>
      </c>
      <c r="D346" t="s">
        <v>110</v>
      </c>
      <c r="E346" t="s">
        <v>296</v>
      </c>
      <c r="F346" t="s">
        <v>297</v>
      </c>
      <c r="G346" t="s">
        <v>160</v>
      </c>
      <c r="H346" t="s">
        <v>161</v>
      </c>
      <c r="I346" s="198">
        <v>183252</v>
      </c>
      <c r="J346" s="188"/>
      <c r="K346" s="199" t="s">
        <v>115</v>
      </c>
      <c r="L346" s="77"/>
      <c r="M346" s="77"/>
      <c r="N346" s="77"/>
      <c r="O346" s="149" t="s">
        <v>1076</v>
      </c>
    </row>
    <row r="347" spans="1:15" ht="15" customHeight="1" x14ac:dyDescent="0.25">
      <c r="A347" t="s">
        <v>107</v>
      </c>
      <c r="B347" t="s">
        <v>108</v>
      </c>
      <c r="C347" t="s">
        <v>109</v>
      </c>
      <c r="D347" t="s">
        <v>110</v>
      </c>
      <c r="E347" t="s">
        <v>346</v>
      </c>
      <c r="F347" t="s">
        <v>347</v>
      </c>
      <c r="G347" t="s">
        <v>160</v>
      </c>
      <c r="H347" t="s">
        <v>161</v>
      </c>
      <c r="I347" s="198">
        <v>-366505</v>
      </c>
      <c r="J347" s="188"/>
      <c r="K347" s="199" t="s">
        <v>115</v>
      </c>
      <c r="L347" s="77"/>
      <c r="M347" s="77"/>
      <c r="N347" s="77"/>
      <c r="O347" s="149" t="s">
        <v>1076</v>
      </c>
    </row>
    <row r="348" spans="1:15" ht="15" customHeight="1" x14ac:dyDescent="0.25">
      <c r="A348" t="s">
        <v>117</v>
      </c>
      <c r="B348" t="s">
        <v>118</v>
      </c>
      <c r="C348" t="s">
        <v>109</v>
      </c>
      <c r="D348" t="s">
        <v>110</v>
      </c>
      <c r="E348" t="s">
        <v>356</v>
      </c>
      <c r="F348" t="s">
        <v>357</v>
      </c>
      <c r="G348" t="s">
        <v>160</v>
      </c>
      <c r="H348" t="s">
        <v>161</v>
      </c>
      <c r="I348" s="198">
        <v>-39089</v>
      </c>
      <c r="J348" s="188"/>
      <c r="K348" s="199" t="s">
        <v>115</v>
      </c>
      <c r="L348" s="77"/>
      <c r="M348" s="77"/>
      <c r="N348" s="77"/>
      <c r="O348" s="149" t="s">
        <v>1076</v>
      </c>
    </row>
    <row r="349" spans="1:15" ht="15" customHeight="1" x14ac:dyDescent="0.25">
      <c r="A349" t="s">
        <v>120</v>
      </c>
      <c r="B349" t="s">
        <v>121</v>
      </c>
      <c r="C349" t="s">
        <v>109</v>
      </c>
      <c r="D349" t="s">
        <v>110</v>
      </c>
      <c r="E349" t="s">
        <v>356</v>
      </c>
      <c r="F349" t="s">
        <v>357</v>
      </c>
      <c r="G349" t="s">
        <v>160</v>
      </c>
      <c r="H349" t="s">
        <v>161</v>
      </c>
      <c r="I349" s="198">
        <v>-7450</v>
      </c>
      <c r="J349" s="188"/>
      <c r="K349" s="199" t="s">
        <v>115</v>
      </c>
      <c r="L349" s="77"/>
      <c r="M349" s="77"/>
      <c r="N349" s="77"/>
      <c r="O349" s="149" t="s">
        <v>1076</v>
      </c>
    </row>
    <row r="350" spans="1:15" ht="15" customHeight="1" x14ac:dyDescent="0.25">
      <c r="A350" t="s">
        <v>120</v>
      </c>
      <c r="B350" t="s">
        <v>121</v>
      </c>
      <c r="C350" t="s">
        <v>109</v>
      </c>
      <c r="D350" t="s">
        <v>110</v>
      </c>
      <c r="E350" t="s">
        <v>296</v>
      </c>
      <c r="F350" t="s">
        <v>297</v>
      </c>
      <c r="G350" t="s">
        <v>302</v>
      </c>
      <c r="H350" t="s">
        <v>303</v>
      </c>
      <c r="I350" s="198">
        <v>11288</v>
      </c>
      <c r="J350" s="188"/>
      <c r="K350" s="199" t="s">
        <v>115</v>
      </c>
      <c r="L350" s="77"/>
      <c r="M350" s="77"/>
      <c r="N350" s="77"/>
      <c r="O350" s="149" t="s">
        <v>1081</v>
      </c>
    </row>
    <row r="351" spans="1:15" ht="15" customHeight="1" x14ac:dyDescent="0.25">
      <c r="A351" t="s">
        <v>120</v>
      </c>
      <c r="B351" t="s">
        <v>121</v>
      </c>
      <c r="C351" t="s">
        <v>109</v>
      </c>
      <c r="D351" t="s">
        <v>110</v>
      </c>
      <c r="E351" t="s">
        <v>324</v>
      </c>
      <c r="F351" t="s">
        <v>325</v>
      </c>
      <c r="G351" t="s">
        <v>302</v>
      </c>
      <c r="H351" t="s">
        <v>303</v>
      </c>
      <c r="I351" s="198">
        <v>-22576</v>
      </c>
      <c r="J351" s="188"/>
      <c r="K351" s="199" t="s">
        <v>115</v>
      </c>
      <c r="L351" s="77"/>
      <c r="M351" s="77"/>
      <c r="N351" s="77"/>
      <c r="O351" s="149" t="s">
        <v>1081</v>
      </c>
    </row>
    <row r="352" spans="1:15" ht="15" customHeight="1" x14ac:dyDescent="0.25">
      <c r="A352" t="s">
        <v>107</v>
      </c>
      <c r="B352" t="s">
        <v>108</v>
      </c>
      <c r="C352" t="s">
        <v>109</v>
      </c>
      <c r="D352" t="s">
        <v>110</v>
      </c>
      <c r="E352" t="s">
        <v>346</v>
      </c>
      <c r="F352" t="s">
        <v>347</v>
      </c>
      <c r="G352" t="s">
        <v>302</v>
      </c>
      <c r="H352" t="s">
        <v>303</v>
      </c>
      <c r="I352" s="198">
        <v>-45152</v>
      </c>
      <c r="J352" s="188"/>
      <c r="K352" s="199" t="s">
        <v>115</v>
      </c>
      <c r="L352" s="77"/>
      <c r="M352" s="77"/>
      <c r="N352" s="77"/>
      <c r="O352" s="149" t="s">
        <v>1081</v>
      </c>
    </row>
    <row r="353" spans="1:15" ht="15" customHeight="1" x14ac:dyDescent="0.25">
      <c r="A353" t="s">
        <v>117</v>
      </c>
      <c r="B353" t="s">
        <v>118</v>
      </c>
      <c r="C353" t="s">
        <v>109</v>
      </c>
      <c r="D353" t="s">
        <v>110</v>
      </c>
      <c r="E353" t="s">
        <v>188</v>
      </c>
      <c r="F353" t="s">
        <v>189</v>
      </c>
      <c r="G353" t="s">
        <v>190</v>
      </c>
      <c r="H353" t="s">
        <v>191</v>
      </c>
      <c r="I353" s="198">
        <v>751</v>
      </c>
      <c r="J353" s="188"/>
      <c r="K353" s="199" t="s">
        <v>115</v>
      </c>
      <c r="L353" s="77"/>
      <c r="M353" s="77"/>
      <c r="N353" s="77"/>
      <c r="O353" s="149" t="s">
        <v>1082</v>
      </c>
    </row>
    <row r="354" spans="1:15" ht="15" customHeight="1" x14ac:dyDescent="0.25">
      <c r="A354" t="s">
        <v>123</v>
      </c>
      <c r="B354" t="s">
        <v>124</v>
      </c>
      <c r="C354" t="s">
        <v>109</v>
      </c>
      <c r="D354" t="s">
        <v>110</v>
      </c>
      <c r="E354" t="s">
        <v>188</v>
      </c>
      <c r="F354" t="s">
        <v>189</v>
      </c>
      <c r="G354" t="s">
        <v>190</v>
      </c>
      <c r="H354" t="s">
        <v>191</v>
      </c>
      <c r="I354" s="198">
        <v>1260</v>
      </c>
      <c r="J354" s="188"/>
      <c r="K354" s="199" t="s">
        <v>115</v>
      </c>
      <c r="L354" s="77"/>
      <c r="M354" s="77"/>
      <c r="N354" s="77"/>
      <c r="O354" s="149" t="s">
        <v>1082</v>
      </c>
    </row>
    <row r="355" spans="1:15" ht="15" customHeight="1" x14ac:dyDescent="0.25">
      <c r="A355" t="s">
        <v>117</v>
      </c>
      <c r="B355" t="s">
        <v>118</v>
      </c>
      <c r="C355" t="s">
        <v>109</v>
      </c>
      <c r="D355" t="s">
        <v>110</v>
      </c>
      <c r="E355" t="s">
        <v>202</v>
      </c>
      <c r="F355" t="s">
        <v>203</v>
      </c>
      <c r="G355" t="s">
        <v>190</v>
      </c>
      <c r="H355" t="s">
        <v>191</v>
      </c>
      <c r="I355" s="198">
        <v>106</v>
      </c>
      <c r="J355" s="188"/>
      <c r="K355" s="199" t="s">
        <v>115</v>
      </c>
      <c r="L355" s="77"/>
      <c r="M355" s="77"/>
      <c r="N355" s="77"/>
      <c r="O355" s="149" t="s">
        <v>1082</v>
      </c>
    </row>
    <row r="356" spans="1:15" ht="15" customHeight="1" x14ac:dyDescent="0.25">
      <c r="A356" t="s">
        <v>123</v>
      </c>
      <c r="B356" t="s">
        <v>124</v>
      </c>
      <c r="C356" t="s">
        <v>109</v>
      </c>
      <c r="D356" t="s">
        <v>110</v>
      </c>
      <c r="E356" t="s">
        <v>202</v>
      </c>
      <c r="F356" t="s">
        <v>203</v>
      </c>
      <c r="G356" t="s">
        <v>190</v>
      </c>
      <c r="H356" t="s">
        <v>191</v>
      </c>
      <c r="I356" s="198">
        <v>178</v>
      </c>
      <c r="J356" s="188"/>
      <c r="K356" s="199" t="s">
        <v>115</v>
      </c>
      <c r="L356" s="77"/>
      <c r="M356" s="77"/>
      <c r="N356" s="77"/>
      <c r="O356" s="149" t="s">
        <v>1082</v>
      </c>
    </row>
    <row r="357" spans="1:15" ht="15" customHeight="1" x14ac:dyDescent="0.25">
      <c r="A357" t="s">
        <v>117</v>
      </c>
      <c r="B357" t="s">
        <v>118</v>
      </c>
      <c r="C357" t="s">
        <v>109</v>
      </c>
      <c r="D357" t="s">
        <v>110</v>
      </c>
      <c r="E357" t="s">
        <v>208</v>
      </c>
      <c r="F357" t="s">
        <v>209</v>
      </c>
      <c r="G357" t="s">
        <v>190</v>
      </c>
      <c r="H357" t="s">
        <v>191</v>
      </c>
      <c r="I357" s="198">
        <v>259</v>
      </c>
      <c r="J357" s="188"/>
      <c r="K357" s="199" t="s">
        <v>115</v>
      </c>
      <c r="L357" s="77"/>
      <c r="M357" s="77"/>
      <c r="N357" s="77"/>
      <c r="O357" s="149" t="s">
        <v>1082</v>
      </c>
    </row>
    <row r="358" spans="1:15" ht="15" customHeight="1" x14ac:dyDescent="0.25">
      <c r="A358" t="s">
        <v>117</v>
      </c>
      <c r="B358" t="s">
        <v>118</v>
      </c>
      <c r="C358" t="s">
        <v>109</v>
      </c>
      <c r="D358" t="s">
        <v>110</v>
      </c>
      <c r="E358" t="s">
        <v>218</v>
      </c>
      <c r="F358" t="s">
        <v>219</v>
      </c>
      <c r="G358" t="s">
        <v>190</v>
      </c>
      <c r="H358" t="s">
        <v>191</v>
      </c>
      <c r="I358" s="198">
        <v>2310</v>
      </c>
      <c r="J358" s="188"/>
      <c r="K358" s="199" t="s">
        <v>115</v>
      </c>
      <c r="L358" s="77"/>
      <c r="M358" s="77"/>
      <c r="N358" s="77"/>
      <c r="O358" s="149" t="s">
        <v>1082</v>
      </c>
    </row>
    <row r="359" spans="1:15" ht="15" customHeight="1" x14ac:dyDescent="0.25">
      <c r="A359" t="s">
        <v>117</v>
      </c>
      <c r="B359" t="s">
        <v>118</v>
      </c>
      <c r="C359" t="s">
        <v>109</v>
      </c>
      <c r="D359" t="s">
        <v>110</v>
      </c>
      <c r="E359" t="s">
        <v>222</v>
      </c>
      <c r="F359" t="s">
        <v>223</v>
      </c>
      <c r="G359" t="s">
        <v>190</v>
      </c>
      <c r="H359" t="s">
        <v>191</v>
      </c>
      <c r="I359" s="198">
        <v>1982</v>
      </c>
      <c r="J359" s="188"/>
      <c r="K359" s="199" t="s">
        <v>115</v>
      </c>
      <c r="L359" s="77"/>
      <c r="M359" s="77"/>
      <c r="N359" s="77"/>
      <c r="O359" s="149" t="s">
        <v>1082</v>
      </c>
    </row>
    <row r="360" spans="1:15" ht="15" customHeight="1" x14ac:dyDescent="0.25">
      <c r="A360" t="s">
        <v>123</v>
      </c>
      <c r="B360" t="s">
        <v>124</v>
      </c>
      <c r="C360" t="s">
        <v>109</v>
      </c>
      <c r="D360" t="s">
        <v>110</v>
      </c>
      <c r="E360" t="s">
        <v>242</v>
      </c>
      <c r="F360" t="s">
        <v>243</v>
      </c>
      <c r="G360" t="s">
        <v>190</v>
      </c>
      <c r="H360" t="s">
        <v>191</v>
      </c>
      <c r="I360" s="198">
        <v>800</v>
      </c>
      <c r="J360" s="188"/>
      <c r="K360" s="199" t="s">
        <v>115</v>
      </c>
      <c r="L360" s="77"/>
      <c r="M360" s="77"/>
      <c r="N360" s="77"/>
      <c r="O360" s="149" t="s">
        <v>1082</v>
      </c>
    </row>
    <row r="361" spans="1:15" ht="15" customHeight="1" x14ac:dyDescent="0.25">
      <c r="A361" t="s">
        <v>117</v>
      </c>
      <c r="B361" t="s">
        <v>118</v>
      </c>
      <c r="C361" t="s">
        <v>109</v>
      </c>
      <c r="D361" t="s">
        <v>110</v>
      </c>
      <c r="E361" t="s">
        <v>244</v>
      </c>
      <c r="F361" t="s">
        <v>245</v>
      </c>
      <c r="G361" t="s">
        <v>190</v>
      </c>
      <c r="H361" t="s">
        <v>191</v>
      </c>
      <c r="I361" s="198">
        <v>5699</v>
      </c>
      <c r="J361" s="188"/>
      <c r="K361" s="199" t="s">
        <v>115</v>
      </c>
      <c r="L361" s="77"/>
      <c r="M361" s="77"/>
      <c r="N361" s="77"/>
      <c r="O361" s="149" t="s">
        <v>1082</v>
      </c>
    </row>
    <row r="362" spans="1:15" ht="15" customHeight="1" x14ac:dyDescent="0.25">
      <c r="A362" t="s">
        <v>117</v>
      </c>
      <c r="B362" t="s">
        <v>118</v>
      </c>
      <c r="C362" t="s">
        <v>109</v>
      </c>
      <c r="D362" t="s">
        <v>110</v>
      </c>
      <c r="E362" t="s">
        <v>246</v>
      </c>
      <c r="F362" t="s">
        <v>247</v>
      </c>
      <c r="G362" t="s">
        <v>190</v>
      </c>
      <c r="H362" t="s">
        <v>191</v>
      </c>
      <c r="I362" s="198">
        <v>2304</v>
      </c>
      <c r="J362" s="188"/>
      <c r="K362" s="199" t="s">
        <v>115</v>
      </c>
      <c r="L362" s="77"/>
      <c r="M362" s="77"/>
      <c r="N362" s="77"/>
      <c r="O362" s="149" t="s">
        <v>1082</v>
      </c>
    </row>
    <row r="363" spans="1:15" ht="15" customHeight="1" x14ac:dyDescent="0.25">
      <c r="A363" t="s">
        <v>123</v>
      </c>
      <c r="B363" t="s">
        <v>124</v>
      </c>
      <c r="C363" t="s">
        <v>109</v>
      </c>
      <c r="D363" t="s">
        <v>110</v>
      </c>
      <c r="E363" t="s">
        <v>246</v>
      </c>
      <c r="F363" t="s">
        <v>247</v>
      </c>
      <c r="G363" t="s">
        <v>190</v>
      </c>
      <c r="H363" t="s">
        <v>191</v>
      </c>
      <c r="I363" s="198">
        <v>2940</v>
      </c>
      <c r="J363" s="188"/>
      <c r="K363" s="199" t="s">
        <v>115</v>
      </c>
      <c r="L363" s="77"/>
      <c r="M363" s="77"/>
      <c r="N363" s="77"/>
      <c r="O363" s="149" t="s">
        <v>1082</v>
      </c>
    </row>
    <row r="364" spans="1:15" ht="15" customHeight="1" x14ac:dyDescent="0.25">
      <c r="A364" t="s">
        <v>117</v>
      </c>
      <c r="B364" t="s">
        <v>118</v>
      </c>
      <c r="C364" t="s">
        <v>109</v>
      </c>
      <c r="D364" t="s">
        <v>110</v>
      </c>
      <c r="E364" t="s">
        <v>250</v>
      </c>
      <c r="F364" t="s">
        <v>251</v>
      </c>
      <c r="G364" t="s">
        <v>190</v>
      </c>
      <c r="H364" t="s">
        <v>191</v>
      </c>
      <c r="I364" s="198">
        <v>101</v>
      </c>
      <c r="J364" s="188"/>
      <c r="K364" s="199" t="s">
        <v>115</v>
      </c>
      <c r="L364" s="77"/>
      <c r="M364" s="77"/>
      <c r="N364" s="77"/>
      <c r="O364" s="149" t="s">
        <v>1082</v>
      </c>
    </row>
    <row r="365" spans="1:15" ht="15" customHeight="1" x14ac:dyDescent="0.25">
      <c r="A365" t="s">
        <v>117</v>
      </c>
      <c r="B365" t="s">
        <v>118</v>
      </c>
      <c r="C365" t="s">
        <v>109</v>
      </c>
      <c r="D365" t="s">
        <v>110</v>
      </c>
      <c r="E365" t="s">
        <v>252</v>
      </c>
      <c r="F365" t="s">
        <v>253</v>
      </c>
      <c r="G365" t="s">
        <v>190</v>
      </c>
      <c r="H365" t="s">
        <v>191</v>
      </c>
      <c r="I365" s="198">
        <v>150</v>
      </c>
      <c r="J365" s="188"/>
      <c r="K365" s="199" t="s">
        <v>115</v>
      </c>
      <c r="L365" s="77"/>
      <c r="M365" s="77"/>
      <c r="N365" s="77"/>
      <c r="O365" s="149" t="s">
        <v>1082</v>
      </c>
    </row>
    <row r="366" spans="1:15" ht="15" customHeight="1" x14ac:dyDescent="0.25">
      <c r="A366" t="s">
        <v>123</v>
      </c>
      <c r="B366" t="s">
        <v>124</v>
      </c>
      <c r="C366" t="s">
        <v>109</v>
      </c>
      <c r="D366" t="s">
        <v>110</v>
      </c>
      <c r="E366" t="s">
        <v>252</v>
      </c>
      <c r="F366" t="s">
        <v>253</v>
      </c>
      <c r="G366" t="s">
        <v>190</v>
      </c>
      <c r="H366" t="s">
        <v>191</v>
      </c>
      <c r="I366" s="198">
        <v>1446</v>
      </c>
      <c r="J366" s="188"/>
      <c r="K366" s="199" t="s">
        <v>115</v>
      </c>
      <c r="L366" s="77"/>
      <c r="M366" s="77"/>
      <c r="N366" s="77"/>
      <c r="O366" s="149" t="s">
        <v>1082</v>
      </c>
    </row>
    <row r="367" spans="1:15" ht="15" customHeight="1" x14ac:dyDescent="0.25">
      <c r="A367" t="s">
        <v>117</v>
      </c>
      <c r="B367" t="s">
        <v>118</v>
      </c>
      <c r="C367" t="s">
        <v>109</v>
      </c>
      <c r="D367" t="s">
        <v>110</v>
      </c>
      <c r="E367" t="s">
        <v>286</v>
      </c>
      <c r="F367" t="s">
        <v>287</v>
      </c>
      <c r="G367" t="s">
        <v>190</v>
      </c>
      <c r="H367" t="s">
        <v>191</v>
      </c>
      <c r="I367" s="198">
        <v>1191</v>
      </c>
      <c r="J367" s="188"/>
      <c r="K367" s="199" t="s">
        <v>115</v>
      </c>
      <c r="L367" s="77"/>
      <c r="M367" s="77"/>
      <c r="N367" s="77"/>
      <c r="O367" s="149" t="s">
        <v>1082</v>
      </c>
    </row>
    <row r="368" spans="1:15" ht="15" customHeight="1" x14ac:dyDescent="0.25">
      <c r="A368" t="s">
        <v>117</v>
      </c>
      <c r="B368" t="s">
        <v>118</v>
      </c>
      <c r="C368" t="s">
        <v>109</v>
      </c>
      <c r="D368" t="s">
        <v>110</v>
      </c>
      <c r="E368" t="s">
        <v>336</v>
      </c>
      <c r="F368" t="s">
        <v>337</v>
      </c>
      <c r="G368" t="s">
        <v>190</v>
      </c>
      <c r="H368" t="s">
        <v>191</v>
      </c>
      <c r="I368" s="198">
        <v>-1191</v>
      </c>
      <c r="J368" s="188"/>
      <c r="K368" s="199" t="s">
        <v>115</v>
      </c>
      <c r="L368" s="77"/>
      <c r="M368" s="77"/>
      <c r="N368" s="77"/>
      <c r="O368" s="149" t="s">
        <v>1082</v>
      </c>
    </row>
    <row r="369" spans="1:15" ht="15" customHeight="1" x14ac:dyDescent="0.25">
      <c r="A369" t="s">
        <v>107</v>
      </c>
      <c r="B369" t="s">
        <v>108</v>
      </c>
      <c r="C369" t="s">
        <v>109</v>
      </c>
      <c r="D369" t="s">
        <v>110</v>
      </c>
      <c r="E369" t="s">
        <v>348</v>
      </c>
      <c r="F369" t="s">
        <v>349</v>
      </c>
      <c r="G369" t="s">
        <v>190</v>
      </c>
      <c r="H369" t="s">
        <v>191</v>
      </c>
      <c r="I369" s="198">
        <v>-242000</v>
      </c>
      <c r="J369" s="188"/>
      <c r="K369" s="199" t="s">
        <v>115</v>
      </c>
      <c r="L369" s="77"/>
      <c r="M369" s="77"/>
      <c r="N369" s="77"/>
      <c r="O369" s="149" t="s">
        <v>1082</v>
      </c>
    </row>
    <row r="414" spans="15:15" ht="15" customHeight="1" x14ac:dyDescent="0.25">
      <c r="O414" s="149"/>
    </row>
    <row r="2379" spans="15:15" ht="15" customHeight="1" x14ac:dyDescent="0.25">
      <c r="O2379">
        <v>4</v>
      </c>
    </row>
  </sheetData>
  <autoFilter ref="A3:O413" xr:uid="{00000000-0001-0000-0300-000000000000}">
    <sortState xmlns:xlrd2="http://schemas.microsoft.com/office/spreadsheetml/2017/richdata2" ref="A4:O413">
      <sortCondition ref="G3:G413"/>
    </sortState>
  </autoFilter>
  <phoneticPr fontId="39" type="noConversion"/>
  <conditionalFormatting sqref="J4:J2378">
    <cfRule type="expression" dxfId="9" priority="1">
      <formula>AND(COUNTA($L4,$M4,$N4)&gt;0,$J4&lt;&gt;SUM($L4:$N4))</formula>
    </cfRule>
  </conditionalFormatting>
  <conditionalFormatting sqref="K4:K50000">
    <cfRule type="expression" dxfId="8" priority="2">
      <formula>AND($I4&lt;&gt;"",LEN(TRIM($K4))=0)</formula>
    </cfRule>
  </conditionalFormatting>
  <conditionalFormatting sqref="O4:O2378">
    <cfRule type="expression" dxfId="7" priority="4">
      <formula>AND($O4="",OR(COUNTA($L4,$M4,$N4)&gt;0,COUNTA($J4)&gt;0))</formula>
    </cfRule>
  </conditionalFormatting>
  <conditionalFormatting sqref="R4:R28">
    <cfRule type="duplicateValues" dxfId="6" priority="10"/>
  </conditionalFormatting>
  <conditionalFormatting sqref="U4:U21">
    <cfRule type="duplicateValues" dxfId="5" priority="6"/>
  </conditionalFormatting>
  <conditionalFormatting sqref="U22:U27">
    <cfRule type="duplicateValues" dxfId="4" priority="8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K370:K2377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67"/>
  <sheetViews>
    <sheetView showGridLines="0" tabSelected="1" topLeftCell="B1" zoomScale="85" zoomScaleNormal="85" workbookViewId="0">
      <pane ySplit="3" topLeftCell="A4" activePane="bottomLeft" state="frozen"/>
      <selection activeCell="O1" sqref="O1"/>
      <selection pane="bottomLeft" activeCell="K3" sqref="K3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18" t="s">
        <v>359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56"/>
      <c r="O1" s="56"/>
    </row>
    <row r="2" spans="1:25" ht="40.700000000000003" customHeight="1" thickBot="1" x14ac:dyDescent="0.3">
      <c r="A2" s="88" t="s">
        <v>82</v>
      </c>
      <c r="B2" s="9"/>
      <c r="C2" s="9"/>
      <c r="D2" s="9"/>
      <c r="E2" s="9"/>
      <c r="F2" s="9"/>
      <c r="G2" s="9"/>
      <c r="H2" s="9"/>
      <c r="I2" s="9" t="s">
        <v>83</v>
      </c>
      <c r="J2" s="9" t="s">
        <v>83</v>
      </c>
      <c r="K2" s="9"/>
      <c r="L2" s="9" t="s">
        <v>84</v>
      </c>
      <c r="M2" s="9" t="s">
        <v>84</v>
      </c>
      <c r="N2" s="9" t="s">
        <v>85</v>
      </c>
      <c r="O2" s="9"/>
      <c r="S2" s="60" t="s">
        <v>360</v>
      </c>
      <c r="T2" s="60"/>
      <c r="U2" s="60"/>
      <c r="V2" s="60"/>
      <c r="W2" s="60"/>
      <c r="X2" s="60"/>
      <c r="Y2" s="60"/>
    </row>
    <row r="3" spans="1:25" ht="92.45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46" t="s">
        <v>95</v>
      </c>
      <c r="K3" s="147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S3" s="190" t="s">
        <v>361</v>
      </c>
      <c r="T3" s="191" t="s">
        <v>102</v>
      </c>
      <c r="V3" s="174" t="s">
        <v>103</v>
      </c>
      <c r="W3" s="48" t="s">
        <v>104</v>
      </c>
      <c r="X3" s="48" t="s">
        <v>105</v>
      </c>
      <c r="Y3" s="48" t="s">
        <v>106</v>
      </c>
    </row>
    <row r="4" spans="1:25" ht="15" customHeight="1" x14ac:dyDescent="0.25">
      <c r="A4" t="s">
        <v>362</v>
      </c>
      <c r="B4" t="s">
        <v>363</v>
      </c>
      <c r="C4" t="s">
        <v>364</v>
      </c>
      <c r="D4" t="s">
        <v>365</v>
      </c>
      <c r="E4" t="s">
        <v>111</v>
      </c>
      <c r="F4" t="s">
        <v>112</v>
      </c>
      <c r="G4" t="s">
        <v>113</v>
      </c>
      <c r="H4" t="s">
        <v>114</v>
      </c>
      <c r="I4" s="198">
        <v>544086</v>
      </c>
      <c r="J4" s="188"/>
      <c r="K4" s="78" t="s">
        <v>116</v>
      </c>
      <c r="L4" s="77"/>
      <c r="M4" s="77"/>
      <c r="N4" s="77"/>
      <c r="O4" s="149"/>
      <c r="S4" s="61" t="s">
        <v>116</v>
      </c>
      <c r="T4" s="65">
        <f t="shared" ref="T4:T27" si="0">IFERROR(SUMIF(K$4:K$20000,$S4,I$4:I$20000),0)+IFERROR(SUMIF(K$4:K$20000,$S4,J$4:J$20000),0)</f>
        <v>2400196</v>
      </c>
      <c r="V4" s="17" t="s">
        <v>116</v>
      </c>
      <c r="W4" s="57">
        <f t="shared" ref="W4:W27" si="1">+IFERROR(SUMIF(K$4:K$20000,S4,L$4:L$20000),0)</f>
        <v>0</v>
      </c>
      <c r="X4" s="58">
        <f t="shared" ref="X4:X27" si="2">+IFERROR(SUMIF(K$4:K$20000,S4,M$4:M$20000),0)</f>
        <v>0</v>
      </c>
      <c r="Y4" s="59">
        <f t="shared" ref="Y4:Y27" si="3">+IFERROR(SUMIF(K$4:K$20000,S4,N$4:N$20000),0)</f>
        <v>0</v>
      </c>
    </row>
    <row r="5" spans="1:25" ht="15" customHeight="1" x14ac:dyDescent="0.25">
      <c r="A5" t="s">
        <v>366</v>
      </c>
      <c r="B5" t="s">
        <v>367</v>
      </c>
      <c r="C5" t="s">
        <v>364</v>
      </c>
      <c r="D5" t="s">
        <v>365</v>
      </c>
      <c r="E5" t="s">
        <v>111</v>
      </c>
      <c r="F5" t="s">
        <v>112</v>
      </c>
      <c r="G5" t="s">
        <v>113</v>
      </c>
      <c r="H5" t="s">
        <v>114</v>
      </c>
      <c r="I5" s="198">
        <v>148113</v>
      </c>
      <c r="J5" s="188"/>
      <c r="K5" s="78" t="s">
        <v>116</v>
      </c>
      <c r="L5" s="77"/>
      <c r="M5" s="77"/>
      <c r="N5" s="77"/>
      <c r="O5" s="149"/>
      <c r="S5" s="62" t="s">
        <v>119</v>
      </c>
      <c r="T5" s="65">
        <f t="shared" si="0"/>
        <v>387425</v>
      </c>
      <c r="V5" s="22" t="s">
        <v>119</v>
      </c>
      <c r="W5" s="57">
        <f t="shared" si="1"/>
        <v>0</v>
      </c>
      <c r="X5" s="58">
        <f t="shared" si="2"/>
        <v>0</v>
      </c>
      <c r="Y5" s="59">
        <f t="shared" si="3"/>
        <v>0</v>
      </c>
    </row>
    <row r="6" spans="1:25" ht="15" customHeight="1" x14ac:dyDescent="0.25">
      <c r="A6" t="s">
        <v>368</v>
      </c>
      <c r="B6" t="s">
        <v>369</v>
      </c>
      <c r="C6" t="s">
        <v>364</v>
      </c>
      <c r="D6" t="s">
        <v>365</v>
      </c>
      <c r="E6" t="s">
        <v>150</v>
      </c>
      <c r="F6" t="s">
        <v>151</v>
      </c>
      <c r="G6" t="s">
        <v>370</v>
      </c>
      <c r="H6" t="s">
        <v>371</v>
      </c>
      <c r="I6" s="198">
        <v>-427</v>
      </c>
      <c r="J6" s="188"/>
      <c r="K6" s="78" t="s">
        <v>116</v>
      </c>
      <c r="L6" s="77"/>
      <c r="M6" s="77"/>
      <c r="N6" s="77"/>
      <c r="O6" s="149"/>
      <c r="S6" s="61" t="s">
        <v>122</v>
      </c>
      <c r="T6" s="65">
        <f t="shared" si="0"/>
        <v>333284</v>
      </c>
      <c r="V6" s="17" t="s">
        <v>122</v>
      </c>
      <c r="W6" s="57">
        <f t="shared" si="1"/>
        <v>0</v>
      </c>
      <c r="X6" s="58">
        <f t="shared" si="2"/>
        <v>0</v>
      </c>
      <c r="Y6" s="59">
        <f t="shared" si="3"/>
        <v>0</v>
      </c>
    </row>
    <row r="7" spans="1:25" ht="15" customHeight="1" x14ac:dyDescent="0.25">
      <c r="A7" t="s">
        <v>366</v>
      </c>
      <c r="B7" t="s">
        <v>367</v>
      </c>
      <c r="C7" t="s">
        <v>364</v>
      </c>
      <c r="D7" t="s">
        <v>365</v>
      </c>
      <c r="E7" t="s">
        <v>176</v>
      </c>
      <c r="F7" t="s">
        <v>177</v>
      </c>
      <c r="G7" t="s">
        <v>113</v>
      </c>
      <c r="H7" t="s">
        <v>114</v>
      </c>
      <c r="I7" s="198">
        <v>-7121</v>
      </c>
      <c r="J7" s="188"/>
      <c r="K7" s="78" t="s">
        <v>116</v>
      </c>
      <c r="L7" s="77"/>
      <c r="M7" s="77"/>
      <c r="N7" s="77"/>
      <c r="O7" s="149"/>
      <c r="S7" s="62" t="s">
        <v>125</v>
      </c>
      <c r="T7" s="65">
        <f t="shared" si="0"/>
        <v>1775099</v>
      </c>
      <c r="V7" s="22" t="s">
        <v>125</v>
      </c>
      <c r="W7" s="57">
        <f t="shared" si="1"/>
        <v>0</v>
      </c>
      <c r="X7" s="58">
        <f t="shared" si="2"/>
        <v>0</v>
      </c>
      <c r="Y7" s="59">
        <f t="shared" si="3"/>
        <v>0</v>
      </c>
    </row>
    <row r="8" spans="1:25" ht="15" customHeight="1" x14ac:dyDescent="0.25">
      <c r="A8" t="s">
        <v>372</v>
      </c>
      <c r="B8" t="s">
        <v>373</v>
      </c>
      <c r="C8" t="s">
        <v>364</v>
      </c>
      <c r="D8" t="s">
        <v>365</v>
      </c>
      <c r="E8" t="s">
        <v>182</v>
      </c>
      <c r="F8" t="s">
        <v>183</v>
      </c>
      <c r="G8" t="s">
        <v>113</v>
      </c>
      <c r="H8" t="s">
        <v>114</v>
      </c>
      <c r="I8" s="198">
        <v>411</v>
      </c>
      <c r="J8" s="188"/>
      <c r="K8" s="78" t="s">
        <v>116</v>
      </c>
      <c r="L8" s="77"/>
      <c r="M8" s="77"/>
      <c r="N8" s="77"/>
      <c r="O8" s="149"/>
      <c r="S8" s="61" t="s">
        <v>128</v>
      </c>
      <c r="T8" s="65">
        <f t="shared" si="0"/>
        <v>431770</v>
      </c>
      <c r="V8" s="17" t="s">
        <v>128</v>
      </c>
      <c r="W8" s="57">
        <f t="shared" si="1"/>
        <v>0</v>
      </c>
      <c r="X8" s="58">
        <f t="shared" si="2"/>
        <v>0</v>
      </c>
      <c r="Y8" s="59">
        <f t="shared" si="3"/>
        <v>0</v>
      </c>
    </row>
    <row r="9" spans="1:25" ht="15" customHeight="1" x14ac:dyDescent="0.25">
      <c r="A9" t="s">
        <v>362</v>
      </c>
      <c r="B9" t="s">
        <v>363</v>
      </c>
      <c r="C9" t="s">
        <v>364</v>
      </c>
      <c r="D9" t="s">
        <v>365</v>
      </c>
      <c r="E9" t="s">
        <v>182</v>
      </c>
      <c r="F9" t="s">
        <v>183</v>
      </c>
      <c r="G9" t="s">
        <v>113</v>
      </c>
      <c r="H9" t="s">
        <v>114</v>
      </c>
      <c r="I9" s="198">
        <v>486</v>
      </c>
      <c r="J9" s="188"/>
      <c r="K9" s="78" t="s">
        <v>116</v>
      </c>
      <c r="L9" s="77"/>
      <c r="M9" s="77"/>
      <c r="N9" s="77"/>
      <c r="O9" s="149"/>
      <c r="S9" s="62" t="s">
        <v>131</v>
      </c>
      <c r="T9" s="65">
        <f t="shared" si="0"/>
        <v>-55107</v>
      </c>
      <c r="V9" s="22" t="s">
        <v>131</v>
      </c>
      <c r="W9" s="57">
        <f t="shared" si="1"/>
        <v>0</v>
      </c>
      <c r="X9" s="58">
        <f t="shared" si="2"/>
        <v>0</v>
      </c>
      <c r="Y9" s="59">
        <f t="shared" si="3"/>
        <v>0</v>
      </c>
    </row>
    <row r="10" spans="1:25" ht="15" customHeight="1" x14ac:dyDescent="0.25">
      <c r="A10" t="s">
        <v>366</v>
      </c>
      <c r="B10" t="s">
        <v>367</v>
      </c>
      <c r="C10" t="s">
        <v>364</v>
      </c>
      <c r="D10" t="s">
        <v>365</v>
      </c>
      <c r="E10" t="s">
        <v>182</v>
      </c>
      <c r="F10" t="s">
        <v>183</v>
      </c>
      <c r="G10" t="s">
        <v>113</v>
      </c>
      <c r="H10" t="s">
        <v>114</v>
      </c>
      <c r="I10" s="198">
        <v>2706</v>
      </c>
      <c r="J10" s="188"/>
      <c r="K10" s="78" t="s">
        <v>116</v>
      </c>
      <c r="L10" s="77"/>
      <c r="M10" s="77"/>
      <c r="N10" s="77"/>
      <c r="O10" s="149"/>
      <c r="S10" s="61" t="s">
        <v>134</v>
      </c>
      <c r="T10" s="65">
        <f t="shared" si="0"/>
        <v>-431770</v>
      </c>
      <c r="V10" s="17" t="s">
        <v>134</v>
      </c>
      <c r="W10" s="57">
        <f t="shared" si="1"/>
        <v>0</v>
      </c>
      <c r="X10" s="58">
        <f t="shared" si="2"/>
        <v>0</v>
      </c>
      <c r="Y10" s="59">
        <f t="shared" si="3"/>
        <v>0</v>
      </c>
    </row>
    <row r="11" spans="1:25" ht="15" customHeight="1" x14ac:dyDescent="0.25">
      <c r="A11" t="s">
        <v>374</v>
      </c>
      <c r="B11" t="s">
        <v>375</v>
      </c>
      <c r="C11" t="s">
        <v>364</v>
      </c>
      <c r="D11" t="s">
        <v>365</v>
      </c>
      <c r="E11" t="s">
        <v>188</v>
      </c>
      <c r="F11" t="s">
        <v>189</v>
      </c>
      <c r="G11" t="s">
        <v>113</v>
      </c>
      <c r="H11" t="s">
        <v>114</v>
      </c>
      <c r="I11" s="198">
        <v>353</v>
      </c>
      <c r="J11" s="188"/>
      <c r="K11" s="78" t="s">
        <v>116</v>
      </c>
      <c r="L11" s="77"/>
      <c r="M11" s="77"/>
      <c r="N11" s="77"/>
      <c r="O11" s="149"/>
      <c r="S11" s="62" t="s">
        <v>135</v>
      </c>
      <c r="T11" s="65">
        <f t="shared" si="0"/>
        <v>0</v>
      </c>
      <c r="V11" s="22" t="s">
        <v>135</v>
      </c>
      <c r="W11" s="57">
        <f t="shared" si="1"/>
        <v>0</v>
      </c>
      <c r="X11" s="58">
        <f t="shared" si="2"/>
        <v>0</v>
      </c>
      <c r="Y11" s="59">
        <f t="shared" si="3"/>
        <v>0</v>
      </c>
    </row>
    <row r="12" spans="1:25" ht="15" customHeight="1" x14ac:dyDescent="0.25">
      <c r="A12" t="s">
        <v>368</v>
      </c>
      <c r="B12" t="s">
        <v>369</v>
      </c>
      <c r="C12" t="s">
        <v>364</v>
      </c>
      <c r="D12" t="s">
        <v>365</v>
      </c>
      <c r="E12" t="s">
        <v>188</v>
      </c>
      <c r="F12" t="s">
        <v>189</v>
      </c>
      <c r="G12" t="s">
        <v>370</v>
      </c>
      <c r="H12" t="s">
        <v>371</v>
      </c>
      <c r="I12" s="198">
        <v>123</v>
      </c>
      <c r="J12" s="188"/>
      <c r="K12" s="78" t="s">
        <v>116</v>
      </c>
      <c r="L12" s="77"/>
      <c r="M12" s="77"/>
      <c r="N12" s="77"/>
      <c r="O12" s="149"/>
      <c r="S12" s="61" t="s">
        <v>136</v>
      </c>
      <c r="T12" s="65">
        <f t="shared" si="0"/>
        <v>0</v>
      </c>
      <c r="V12" s="17" t="s">
        <v>136</v>
      </c>
      <c r="W12" s="57">
        <f t="shared" si="1"/>
        <v>0</v>
      </c>
      <c r="X12" s="58">
        <f t="shared" si="2"/>
        <v>0</v>
      </c>
      <c r="Y12" s="59">
        <f t="shared" si="3"/>
        <v>0</v>
      </c>
    </row>
    <row r="13" spans="1:25" ht="15" customHeight="1" x14ac:dyDescent="0.25">
      <c r="A13" t="s">
        <v>366</v>
      </c>
      <c r="B13" t="s">
        <v>367</v>
      </c>
      <c r="C13" t="s">
        <v>364</v>
      </c>
      <c r="D13" t="s">
        <v>365</v>
      </c>
      <c r="E13" t="s">
        <v>376</v>
      </c>
      <c r="F13" t="s">
        <v>377</v>
      </c>
      <c r="G13" t="s">
        <v>113</v>
      </c>
      <c r="H13" t="s">
        <v>114</v>
      </c>
      <c r="I13" s="198">
        <v>1621771</v>
      </c>
      <c r="J13" s="188"/>
      <c r="K13" s="78" t="s">
        <v>116</v>
      </c>
      <c r="L13" s="77"/>
      <c r="M13" s="77"/>
      <c r="N13" s="77"/>
      <c r="O13" s="149"/>
      <c r="S13" s="62" t="s">
        <v>137</v>
      </c>
      <c r="T13" s="65">
        <f t="shared" si="0"/>
        <v>0</v>
      </c>
      <c r="V13" s="22" t="s">
        <v>137</v>
      </c>
      <c r="W13" s="57">
        <f t="shared" si="1"/>
        <v>0</v>
      </c>
      <c r="X13" s="58">
        <f t="shared" si="2"/>
        <v>0</v>
      </c>
      <c r="Y13" s="59">
        <f t="shared" si="3"/>
        <v>0</v>
      </c>
    </row>
    <row r="14" spans="1:25" ht="15" customHeight="1" x14ac:dyDescent="0.25">
      <c r="A14" t="s">
        <v>366</v>
      </c>
      <c r="B14" t="s">
        <v>367</v>
      </c>
      <c r="C14" t="s">
        <v>364</v>
      </c>
      <c r="D14" t="s">
        <v>365</v>
      </c>
      <c r="E14" t="s">
        <v>378</v>
      </c>
      <c r="F14" t="s">
        <v>379</v>
      </c>
      <c r="G14" t="s">
        <v>113</v>
      </c>
      <c r="H14" t="s">
        <v>114</v>
      </c>
      <c r="I14" s="198">
        <v>65422</v>
      </c>
      <c r="J14" s="188"/>
      <c r="K14" s="78" t="s">
        <v>116</v>
      </c>
      <c r="L14" s="77"/>
      <c r="M14" s="77"/>
      <c r="N14" s="77"/>
      <c r="O14" s="149"/>
      <c r="S14" s="61" t="s">
        <v>140</v>
      </c>
      <c r="T14" s="65">
        <f t="shared" si="0"/>
        <v>0</v>
      </c>
      <c r="V14" s="17" t="s">
        <v>140</v>
      </c>
      <c r="W14" s="57">
        <f t="shared" si="1"/>
        <v>0</v>
      </c>
      <c r="X14" s="58">
        <f t="shared" si="2"/>
        <v>0</v>
      </c>
      <c r="Y14" s="59">
        <f t="shared" si="3"/>
        <v>0</v>
      </c>
    </row>
    <row r="15" spans="1:25" ht="15" customHeight="1" x14ac:dyDescent="0.25">
      <c r="A15" t="s">
        <v>366</v>
      </c>
      <c r="B15" t="s">
        <v>367</v>
      </c>
      <c r="C15" t="s">
        <v>364</v>
      </c>
      <c r="D15" t="s">
        <v>365</v>
      </c>
      <c r="E15" t="s">
        <v>380</v>
      </c>
      <c r="F15" t="s">
        <v>381</v>
      </c>
      <c r="G15" t="s">
        <v>113</v>
      </c>
      <c r="H15" t="s">
        <v>114</v>
      </c>
      <c r="I15" s="198">
        <v>11529</v>
      </c>
      <c r="J15" s="188"/>
      <c r="K15" s="78" t="s">
        <v>116</v>
      </c>
      <c r="L15" s="77"/>
      <c r="M15" s="77"/>
      <c r="N15" s="77"/>
      <c r="O15" s="149"/>
      <c r="S15" s="62" t="s">
        <v>115</v>
      </c>
      <c r="T15" s="65">
        <f t="shared" si="0"/>
        <v>0</v>
      </c>
      <c r="V15" s="22" t="s">
        <v>115</v>
      </c>
      <c r="W15" s="57">
        <f t="shared" si="1"/>
        <v>0</v>
      </c>
      <c r="X15" s="58">
        <f t="shared" si="2"/>
        <v>0</v>
      </c>
      <c r="Y15" s="59">
        <f t="shared" si="3"/>
        <v>0</v>
      </c>
    </row>
    <row r="16" spans="1:25" ht="15" customHeight="1" x14ac:dyDescent="0.25">
      <c r="A16" t="s">
        <v>366</v>
      </c>
      <c r="B16" t="s">
        <v>367</v>
      </c>
      <c r="C16" t="s">
        <v>364</v>
      </c>
      <c r="D16" t="s">
        <v>365</v>
      </c>
      <c r="E16" t="s">
        <v>382</v>
      </c>
      <c r="F16" t="s">
        <v>383</v>
      </c>
      <c r="G16" t="s">
        <v>113</v>
      </c>
      <c r="H16" t="s">
        <v>114</v>
      </c>
      <c r="I16" s="198">
        <v>6814</v>
      </c>
      <c r="J16" s="188"/>
      <c r="K16" s="78" t="s">
        <v>116</v>
      </c>
      <c r="L16" s="77"/>
      <c r="M16" s="77"/>
      <c r="N16" s="77"/>
      <c r="O16" s="149"/>
      <c r="S16" s="63" t="s">
        <v>141</v>
      </c>
      <c r="T16" s="65">
        <f t="shared" si="0"/>
        <v>0</v>
      </c>
      <c r="V16" s="46" t="s">
        <v>141</v>
      </c>
      <c r="W16" s="57">
        <f t="shared" si="1"/>
        <v>0</v>
      </c>
      <c r="X16" s="58">
        <f t="shared" si="2"/>
        <v>0</v>
      </c>
      <c r="Y16" s="59">
        <f t="shared" si="3"/>
        <v>0</v>
      </c>
    </row>
    <row r="17" spans="1:25" ht="15" customHeight="1" x14ac:dyDescent="0.25">
      <c r="A17" t="s">
        <v>362</v>
      </c>
      <c r="B17" t="s">
        <v>363</v>
      </c>
      <c r="C17" t="s">
        <v>364</v>
      </c>
      <c r="D17" t="s">
        <v>365</v>
      </c>
      <c r="E17" t="s">
        <v>192</v>
      </c>
      <c r="F17" t="s">
        <v>193</v>
      </c>
      <c r="G17" t="s">
        <v>113</v>
      </c>
      <c r="H17" t="s">
        <v>114</v>
      </c>
      <c r="I17" s="198">
        <v>64650</v>
      </c>
      <c r="J17" s="188"/>
      <c r="K17" s="78" t="s">
        <v>119</v>
      </c>
      <c r="L17" s="77"/>
      <c r="M17" s="77"/>
      <c r="N17" s="77"/>
      <c r="O17" s="149"/>
      <c r="S17" s="64" t="s">
        <v>144</v>
      </c>
      <c r="T17" s="65">
        <f t="shared" si="0"/>
        <v>0</v>
      </c>
      <c r="V17" s="47" t="s">
        <v>144</v>
      </c>
      <c r="W17" s="57">
        <f t="shared" si="1"/>
        <v>0</v>
      </c>
      <c r="X17" s="58">
        <f t="shared" si="2"/>
        <v>0</v>
      </c>
      <c r="Y17" s="59">
        <f t="shared" si="3"/>
        <v>0</v>
      </c>
    </row>
    <row r="18" spans="1:25" ht="15" customHeight="1" x14ac:dyDescent="0.25">
      <c r="A18" t="s">
        <v>366</v>
      </c>
      <c r="B18" t="s">
        <v>367</v>
      </c>
      <c r="C18" t="s">
        <v>364</v>
      </c>
      <c r="D18" t="s">
        <v>365</v>
      </c>
      <c r="E18" t="s">
        <v>192</v>
      </c>
      <c r="F18" t="s">
        <v>193</v>
      </c>
      <c r="G18" t="s">
        <v>113</v>
      </c>
      <c r="H18" t="s">
        <v>114</v>
      </c>
      <c r="I18" s="198">
        <v>217395</v>
      </c>
      <c r="J18" s="188"/>
      <c r="K18" s="78" t="s">
        <v>119</v>
      </c>
      <c r="L18" s="77"/>
      <c r="M18" s="77"/>
      <c r="N18" s="77"/>
      <c r="O18" s="149"/>
      <c r="S18" s="64" t="s">
        <v>145</v>
      </c>
      <c r="T18" s="65">
        <f t="shared" si="0"/>
        <v>0</v>
      </c>
      <c r="V18" s="47" t="s">
        <v>145</v>
      </c>
      <c r="W18" s="57">
        <f t="shared" si="1"/>
        <v>0</v>
      </c>
      <c r="X18" s="58">
        <f t="shared" si="2"/>
        <v>0</v>
      </c>
      <c r="Y18" s="59">
        <f t="shared" si="3"/>
        <v>0</v>
      </c>
    </row>
    <row r="19" spans="1:25" ht="15" customHeight="1" x14ac:dyDescent="0.25">
      <c r="A19" t="s">
        <v>362</v>
      </c>
      <c r="B19" t="s">
        <v>363</v>
      </c>
      <c r="C19" t="s">
        <v>364</v>
      </c>
      <c r="D19" t="s">
        <v>365</v>
      </c>
      <c r="E19" t="s">
        <v>194</v>
      </c>
      <c r="F19" t="s">
        <v>195</v>
      </c>
      <c r="G19" t="s">
        <v>113</v>
      </c>
      <c r="H19" t="s">
        <v>114</v>
      </c>
      <c r="I19" s="198">
        <v>965</v>
      </c>
      <c r="J19" s="188"/>
      <c r="K19" s="78" t="s">
        <v>116</v>
      </c>
      <c r="L19" s="77"/>
      <c r="M19" s="77"/>
      <c r="N19" s="77"/>
      <c r="O19" s="149"/>
      <c r="S19" s="64" t="s">
        <v>146</v>
      </c>
      <c r="T19" s="65">
        <f t="shared" si="0"/>
        <v>3503942</v>
      </c>
      <c r="V19" s="47" t="s">
        <v>146</v>
      </c>
      <c r="W19" s="57">
        <f t="shared" si="1"/>
        <v>0</v>
      </c>
      <c r="X19" s="58">
        <f t="shared" si="2"/>
        <v>0</v>
      </c>
      <c r="Y19" s="59">
        <f t="shared" si="3"/>
        <v>0</v>
      </c>
    </row>
    <row r="20" spans="1:25" ht="15" customHeight="1" x14ac:dyDescent="0.25">
      <c r="A20" t="s">
        <v>366</v>
      </c>
      <c r="B20" t="s">
        <v>367</v>
      </c>
      <c r="C20" t="s">
        <v>364</v>
      </c>
      <c r="D20" t="s">
        <v>365</v>
      </c>
      <c r="E20" t="s">
        <v>194</v>
      </c>
      <c r="F20" t="s">
        <v>195</v>
      </c>
      <c r="G20" t="s">
        <v>113</v>
      </c>
      <c r="H20" t="s">
        <v>114</v>
      </c>
      <c r="I20" s="198">
        <v>4965</v>
      </c>
      <c r="J20" s="188"/>
      <c r="K20" s="78" t="s">
        <v>116</v>
      </c>
      <c r="L20" s="77"/>
      <c r="M20" s="77"/>
      <c r="N20" s="77"/>
      <c r="O20" s="149"/>
      <c r="S20" s="64" t="s">
        <v>147</v>
      </c>
      <c r="T20" s="65">
        <f t="shared" si="0"/>
        <v>0</v>
      </c>
      <c r="V20" s="47" t="s">
        <v>147</v>
      </c>
      <c r="W20" s="57">
        <f t="shared" si="1"/>
        <v>0</v>
      </c>
      <c r="X20" s="58">
        <f t="shared" si="2"/>
        <v>0</v>
      </c>
      <c r="Y20" s="59">
        <f t="shared" si="3"/>
        <v>0</v>
      </c>
    </row>
    <row r="21" spans="1:25" ht="15" customHeight="1" x14ac:dyDescent="0.25">
      <c r="A21" t="s">
        <v>196</v>
      </c>
      <c r="B21" t="s">
        <v>197</v>
      </c>
      <c r="C21" t="s">
        <v>364</v>
      </c>
      <c r="D21" t="s">
        <v>365</v>
      </c>
      <c r="E21" t="s">
        <v>198</v>
      </c>
      <c r="F21" t="s">
        <v>199</v>
      </c>
      <c r="G21" t="s">
        <v>113</v>
      </c>
      <c r="H21" t="s">
        <v>114</v>
      </c>
      <c r="I21" s="198">
        <v>82639</v>
      </c>
      <c r="J21" s="188"/>
      <c r="K21" s="78" t="s">
        <v>119</v>
      </c>
      <c r="L21" s="77"/>
      <c r="M21" s="77"/>
      <c r="N21" s="77"/>
      <c r="O21" s="149"/>
      <c r="S21" s="64" t="s">
        <v>152</v>
      </c>
      <c r="T21" s="65">
        <f t="shared" si="0"/>
        <v>0</v>
      </c>
      <c r="V21" s="47" t="s">
        <v>152</v>
      </c>
      <c r="W21" s="57">
        <f t="shared" si="1"/>
        <v>0</v>
      </c>
      <c r="X21" s="58">
        <f t="shared" si="2"/>
        <v>0</v>
      </c>
      <c r="Y21" s="59">
        <f t="shared" si="3"/>
        <v>0</v>
      </c>
    </row>
    <row r="22" spans="1:25" ht="15" customHeight="1" x14ac:dyDescent="0.25">
      <c r="A22" t="s">
        <v>196</v>
      </c>
      <c r="B22" t="s">
        <v>197</v>
      </c>
      <c r="C22" t="s">
        <v>364</v>
      </c>
      <c r="D22" t="s">
        <v>365</v>
      </c>
      <c r="E22" t="s">
        <v>200</v>
      </c>
      <c r="F22" t="s">
        <v>201</v>
      </c>
      <c r="G22" t="s">
        <v>113</v>
      </c>
      <c r="H22" t="s">
        <v>114</v>
      </c>
      <c r="I22" s="198">
        <v>22741</v>
      </c>
      <c r="J22" s="188"/>
      <c r="K22" s="78" t="s">
        <v>119</v>
      </c>
      <c r="L22" s="77"/>
      <c r="M22" s="77"/>
      <c r="N22" s="77"/>
      <c r="O22" s="149"/>
      <c r="S22" s="64" t="s">
        <v>153</v>
      </c>
      <c r="T22" s="65">
        <f t="shared" si="0"/>
        <v>0</v>
      </c>
      <c r="V22" s="47" t="s">
        <v>153</v>
      </c>
      <c r="W22" s="57">
        <f t="shared" si="1"/>
        <v>0</v>
      </c>
      <c r="X22" s="58">
        <f t="shared" si="2"/>
        <v>0</v>
      </c>
      <c r="Y22" s="59">
        <f t="shared" si="3"/>
        <v>0</v>
      </c>
    </row>
    <row r="23" spans="1:25" ht="15" customHeight="1" x14ac:dyDescent="0.25">
      <c r="A23" t="s">
        <v>372</v>
      </c>
      <c r="B23" t="s">
        <v>373</v>
      </c>
      <c r="C23" t="s">
        <v>364</v>
      </c>
      <c r="D23" t="s">
        <v>365</v>
      </c>
      <c r="E23" t="s">
        <v>202</v>
      </c>
      <c r="F23" t="s">
        <v>203</v>
      </c>
      <c r="G23" t="s">
        <v>113</v>
      </c>
      <c r="H23" t="s">
        <v>114</v>
      </c>
      <c r="I23" s="198">
        <v>58</v>
      </c>
      <c r="J23" s="188"/>
      <c r="K23" s="78" t="s">
        <v>122</v>
      </c>
      <c r="L23" s="77"/>
      <c r="M23" s="77"/>
      <c r="N23" s="77"/>
      <c r="O23" s="149"/>
      <c r="S23" s="64"/>
      <c r="T23" s="65">
        <f t="shared" si="0"/>
        <v>0</v>
      </c>
      <c r="V23" s="47"/>
      <c r="W23" s="57">
        <f t="shared" si="1"/>
        <v>0</v>
      </c>
      <c r="X23" s="58">
        <f t="shared" si="2"/>
        <v>0</v>
      </c>
      <c r="Y23" s="59">
        <f t="shared" si="3"/>
        <v>0</v>
      </c>
    </row>
    <row r="24" spans="1:25" ht="15" customHeight="1" x14ac:dyDescent="0.25">
      <c r="A24" t="s">
        <v>362</v>
      </c>
      <c r="B24" t="s">
        <v>363</v>
      </c>
      <c r="C24" t="s">
        <v>364</v>
      </c>
      <c r="D24" t="s">
        <v>365</v>
      </c>
      <c r="E24" t="s">
        <v>202</v>
      </c>
      <c r="F24" t="s">
        <v>203</v>
      </c>
      <c r="G24" t="s">
        <v>113</v>
      </c>
      <c r="H24" t="s">
        <v>114</v>
      </c>
      <c r="I24" s="198">
        <v>83714</v>
      </c>
      <c r="J24" s="188"/>
      <c r="K24" s="78" t="s">
        <v>122</v>
      </c>
      <c r="L24" s="77"/>
      <c r="M24" s="77"/>
      <c r="N24" s="77"/>
      <c r="O24" s="149"/>
      <c r="S24" s="64"/>
      <c r="T24" s="65">
        <f t="shared" si="0"/>
        <v>0</v>
      </c>
      <c r="V24" s="47"/>
      <c r="W24" s="57">
        <f t="shared" si="1"/>
        <v>0</v>
      </c>
      <c r="X24" s="58">
        <f t="shared" si="2"/>
        <v>0</v>
      </c>
      <c r="Y24" s="59">
        <f t="shared" si="3"/>
        <v>0</v>
      </c>
    </row>
    <row r="25" spans="1:25" ht="15" customHeight="1" x14ac:dyDescent="0.25">
      <c r="A25" t="s">
        <v>374</v>
      </c>
      <c r="B25" t="s">
        <v>375</v>
      </c>
      <c r="C25" t="s">
        <v>364</v>
      </c>
      <c r="D25" t="s">
        <v>365</v>
      </c>
      <c r="E25" t="s">
        <v>202</v>
      </c>
      <c r="F25" t="s">
        <v>203</v>
      </c>
      <c r="G25" t="s">
        <v>113</v>
      </c>
      <c r="H25" t="s">
        <v>114</v>
      </c>
      <c r="I25" s="198">
        <v>50</v>
      </c>
      <c r="J25" s="188"/>
      <c r="K25" s="78" t="s">
        <v>122</v>
      </c>
      <c r="L25" s="77"/>
      <c r="M25" s="77"/>
      <c r="N25" s="77"/>
      <c r="O25" s="149"/>
      <c r="S25" s="64"/>
      <c r="T25" s="65">
        <f t="shared" si="0"/>
        <v>0</v>
      </c>
      <c r="V25" s="47"/>
      <c r="W25" s="57">
        <f t="shared" si="1"/>
        <v>0</v>
      </c>
      <c r="X25" s="58">
        <f t="shared" si="2"/>
        <v>0</v>
      </c>
      <c r="Y25" s="59">
        <f t="shared" si="3"/>
        <v>0</v>
      </c>
    </row>
    <row r="26" spans="1:25" ht="15" customHeight="1" x14ac:dyDescent="0.25">
      <c r="A26" t="s">
        <v>366</v>
      </c>
      <c r="B26" t="s">
        <v>367</v>
      </c>
      <c r="C26" t="s">
        <v>364</v>
      </c>
      <c r="D26" t="s">
        <v>365</v>
      </c>
      <c r="E26" t="s">
        <v>202</v>
      </c>
      <c r="F26" t="s">
        <v>203</v>
      </c>
      <c r="G26" t="s">
        <v>113</v>
      </c>
      <c r="H26" t="s">
        <v>114</v>
      </c>
      <c r="I26" s="198">
        <v>249445</v>
      </c>
      <c r="J26" s="188"/>
      <c r="K26" s="78" t="s">
        <v>122</v>
      </c>
      <c r="L26" s="77"/>
      <c r="M26" s="77"/>
      <c r="N26" s="77"/>
      <c r="O26" s="149"/>
      <c r="S26" s="64"/>
      <c r="T26" s="65">
        <f t="shared" si="0"/>
        <v>0</v>
      </c>
      <c r="V26" s="47"/>
      <c r="W26" s="57">
        <f t="shared" si="1"/>
        <v>0</v>
      </c>
      <c r="X26" s="58">
        <f t="shared" si="2"/>
        <v>0</v>
      </c>
      <c r="Y26" s="59">
        <f t="shared" si="3"/>
        <v>0</v>
      </c>
    </row>
    <row r="27" spans="1:25" ht="15" customHeight="1" x14ac:dyDescent="0.25">
      <c r="A27" t="s">
        <v>368</v>
      </c>
      <c r="B27" t="s">
        <v>369</v>
      </c>
      <c r="C27" t="s">
        <v>364</v>
      </c>
      <c r="D27" t="s">
        <v>365</v>
      </c>
      <c r="E27" t="s">
        <v>202</v>
      </c>
      <c r="F27" t="s">
        <v>203</v>
      </c>
      <c r="G27" t="s">
        <v>370</v>
      </c>
      <c r="H27" t="s">
        <v>371</v>
      </c>
      <c r="I27" s="198">
        <v>17</v>
      </c>
      <c r="J27" s="188"/>
      <c r="K27" s="78" t="s">
        <v>122</v>
      </c>
      <c r="L27" s="77"/>
      <c r="M27" s="77"/>
      <c r="N27" s="77"/>
      <c r="O27" s="149"/>
      <c r="S27" s="64"/>
      <c r="T27" s="171">
        <f t="shared" si="0"/>
        <v>0</v>
      </c>
      <c r="V27" s="47"/>
      <c r="W27" s="57">
        <f t="shared" si="1"/>
        <v>0</v>
      </c>
      <c r="X27" s="58">
        <f t="shared" si="2"/>
        <v>0</v>
      </c>
      <c r="Y27" s="59">
        <f t="shared" si="3"/>
        <v>0</v>
      </c>
    </row>
    <row r="28" spans="1:25" ht="15" customHeight="1" x14ac:dyDescent="0.25">
      <c r="A28" t="s">
        <v>366</v>
      </c>
      <c r="B28" t="s">
        <v>367</v>
      </c>
      <c r="C28" t="s">
        <v>364</v>
      </c>
      <c r="D28" t="s">
        <v>365</v>
      </c>
      <c r="E28" t="s">
        <v>228</v>
      </c>
      <c r="F28" t="s">
        <v>229</v>
      </c>
      <c r="G28" t="s">
        <v>113</v>
      </c>
      <c r="H28" t="s">
        <v>114</v>
      </c>
      <c r="I28" s="198">
        <v>34475</v>
      </c>
      <c r="J28" s="188"/>
      <c r="K28" s="78" t="s">
        <v>125</v>
      </c>
      <c r="L28" s="77"/>
      <c r="M28" s="77"/>
      <c r="N28" s="77"/>
      <c r="O28" s="149"/>
    </row>
    <row r="29" spans="1:25" ht="15" customHeight="1" x14ac:dyDescent="0.25">
      <c r="A29" t="s">
        <v>366</v>
      </c>
      <c r="B29" t="s">
        <v>367</v>
      </c>
      <c r="C29" t="s">
        <v>364</v>
      </c>
      <c r="D29" t="s">
        <v>365</v>
      </c>
      <c r="E29" t="s">
        <v>230</v>
      </c>
      <c r="F29" t="s">
        <v>231</v>
      </c>
      <c r="G29" t="s">
        <v>113</v>
      </c>
      <c r="H29" t="s">
        <v>114</v>
      </c>
      <c r="I29" s="198">
        <v>139048</v>
      </c>
      <c r="J29" s="188"/>
      <c r="K29" s="78" t="s">
        <v>125</v>
      </c>
      <c r="L29" s="77"/>
      <c r="M29" s="77"/>
      <c r="N29" s="77"/>
      <c r="O29" s="149"/>
      <c r="S29" s="158" t="s">
        <v>384</v>
      </c>
      <c r="T29" s="159" cm="1">
        <f t="array" ref="T29">SUMPRODUCT(ABS(J4:J20000))</f>
        <v>0</v>
      </c>
    </row>
    <row r="30" spans="1:25" ht="15" customHeight="1" x14ac:dyDescent="0.25">
      <c r="A30" t="s">
        <v>362</v>
      </c>
      <c r="B30" t="s">
        <v>363</v>
      </c>
      <c r="C30" t="s">
        <v>364</v>
      </c>
      <c r="D30" t="s">
        <v>365</v>
      </c>
      <c r="E30" t="s">
        <v>385</v>
      </c>
      <c r="F30" t="s">
        <v>386</v>
      </c>
      <c r="G30" t="s">
        <v>113</v>
      </c>
      <c r="H30" t="s">
        <v>114</v>
      </c>
      <c r="I30" s="198">
        <v>69302</v>
      </c>
      <c r="J30" s="188"/>
      <c r="K30" s="78" t="s">
        <v>125</v>
      </c>
      <c r="L30" s="77"/>
      <c r="M30" s="77"/>
      <c r="N30" s="77"/>
      <c r="O30" s="149"/>
      <c r="S30" s="160" t="s">
        <v>165</v>
      </c>
      <c r="T30" s="161">
        <f>SUMIFS($I$4:$I$50000,$I$4:$I$50000,"&lt;&gt;",$K$4:$K$50000,"")</f>
        <v>0</v>
      </c>
    </row>
    <row r="31" spans="1:25" ht="15" customHeight="1" x14ac:dyDescent="0.25">
      <c r="A31" t="s">
        <v>362</v>
      </c>
      <c r="B31" t="s">
        <v>363</v>
      </c>
      <c r="C31" t="s">
        <v>364</v>
      </c>
      <c r="D31" t="s">
        <v>365</v>
      </c>
      <c r="E31" t="s">
        <v>232</v>
      </c>
      <c r="F31" t="s">
        <v>233</v>
      </c>
      <c r="G31" t="s">
        <v>113</v>
      </c>
      <c r="H31" t="s">
        <v>114</v>
      </c>
      <c r="I31" s="198">
        <v>3939</v>
      </c>
      <c r="J31" s="188"/>
      <c r="K31" s="78" t="s">
        <v>125</v>
      </c>
      <c r="L31" s="77"/>
      <c r="M31" s="77"/>
      <c r="N31" s="77"/>
      <c r="O31" s="149"/>
    </row>
    <row r="32" spans="1:25" ht="15" customHeight="1" x14ac:dyDescent="0.25">
      <c r="A32" t="s">
        <v>362</v>
      </c>
      <c r="B32" t="s">
        <v>363</v>
      </c>
      <c r="C32" t="s">
        <v>364</v>
      </c>
      <c r="D32" t="s">
        <v>365</v>
      </c>
      <c r="E32" t="s">
        <v>236</v>
      </c>
      <c r="F32" t="s">
        <v>237</v>
      </c>
      <c r="G32" t="s">
        <v>113</v>
      </c>
      <c r="H32" t="s">
        <v>114</v>
      </c>
      <c r="I32" s="198">
        <v>9129</v>
      </c>
      <c r="J32" s="188"/>
      <c r="K32" s="78" t="s">
        <v>125</v>
      </c>
      <c r="L32" s="77"/>
      <c r="M32" s="77"/>
      <c r="N32" s="77"/>
      <c r="O32" s="149"/>
      <c r="S32" s="157"/>
      <c r="T32" s="157"/>
      <c r="U32" s="153"/>
    </row>
    <row r="33" spans="1:19" ht="15" customHeight="1" x14ac:dyDescent="0.25">
      <c r="A33" t="s">
        <v>374</v>
      </c>
      <c r="B33" t="s">
        <v>375</v>
      </c>
      <c r="C33" t="s">
        <v>364</v>
      </c>
      <c r="D33" t="s">
        <v>365</v>
      </c>
      <c r="E33" t="s">
        <v>246</v>
      </c>
      <c r="F33" t="s">
        <v>247</v>
      </c>
      <c r="G33" t="s">
        <v>113</v>
      </c>
      <c r="H33" t="s">
        <v>114</v>
      </c>
      <c r="I33" s="198">
        <v>823</v>
      </c>
      <c r="J33" s="188"/>
      <c r="K33" s="78" t="s">
        <v>125</v>
      </c>
      <c r="L33" s="77"/>
      <c r="M33" s="77"/>
      <c r="N33" s="77"/>
      <c r="O33" s="149"/>
      <c r="S33" s="156" t="s">
        <v>171</v>
      </c>
    </row>
    <row r="34" spans="1:19" ht="15" customHeight="1" x14ac:dyDescent="0.25">
      <c r="A34" t="s">
        <v>368</v>
      </c>
      <c r="B34" t="s">
        <v>369</v>
      </c>
      <c r="C34" t="s">
        <v>364</v>
      </c>
      <c r="D34" t="s">
        <v>365</v>
      </c>
      <c r="E34" t="s">
        <v>246</v>
      </c>
      <c r="F34" t="s">
        <v>247</v>
      </c>
      <c r="G34" t="s">
        <v>370</v>
      </c>
      <c r="H34" t="s">
        <v>371</v>
      </c>
      <c r="I34" s="198">
        <v>287</v>
      </c>
      <c r="J34" s="188"/>
      <c r="K34" s="78" t="s">
        <v>125</v>
      </c>
      <c r="L34" s="77"/>
      <c r="M34" s="77"/>
      <c r="N34" s="77"/>
      <c r="O34" s="149"/>
    </row>
    <row r="35" spans="1:19" ht="15" customHeight="1" x14ac:dyDescent="0.25">
      <c r="A35" t="s">
        <v>362</v>
      </c>
      <c r="B35" t="s">
        <v>363</v>
      </c>
      <c r="C35" t="s">
        <v>364</v>
      </c>
      <c r="D35" t="s">
        <v>365</v>
      </c>
      <c r="E35" t="s">
        <v>248</v>
      </c>
      <c r="F35" t="s">
        <v>249</v>
      </c>
      <c r="G35" t="s">
        <v>113</v>
      </c>
      <c r="H35" t="s">
        <v>114</v>
      </c>
      <c r="I35" s="198">
        <v>2849</v>
      </c>
      <c r="J35" s="188"/>
      <c r="K35" s="78" t="s">
        <v>125</v>
      </c>
      <c r="L35" s="77"/>
      <c r="M35" s="77"/>
      <c r="N35" s="77"/>
      <c r="O35" s="149"/>
    </row>
    <row r="36" spans="1:19" ht="15" customHeight="1" x14ac:dyDescent="0.25">
      <c r="A36" t="s">
        <v>362</v>
      </c>
      <c r="B36" t="s">
        <v>363</v>
      </c>
      <c r="C36" t="s">
        <v>364</v>
      </c>
      <c r="D36" t="s">
        <v>365</v>
      </c>
      <c r="E36" t="s">
        <v>387</v>
      </c>
      <c r="F36" t="s">
        <v>388</v>
      </c>
      <c r="G36" t="s">
        <v>113</v>
      </c>
      <c r="H36" t="s">
        <v>114</v>
      </c>
      <c r="I36" s="198">
        <v>25333</v>
      </c>
      <c r="J36" s="188"/>
      <c r="K36" s="78" t="s">
        <v>125</v>
      </c>
      <c r="L36" s="77"/>
      <c r="M36" s="77"/>
      <c r="N36" s="77"/>
      <c r="O36" s="149"/>
    </row>
    <row r="37" spans="1:19" ht="15" customHeight="1" x14ac:dyDescent="0.25">
      <c r="A37" t="s">
        <v>362</v>
      </c>
      <c r="B37" t="s">
        <v>363</v>
      </c>
      <c r="C37" t="s">
        <v>364</v>
      </c>
      <c r="D37" t="s">
        <v>365</v>
      </c>
      <c r="E37" t="s">
        <v>389</v>
      </c>
      <c r="F37" t="s">
        <v>390</v>
      </c>
      <c r="G37" t="s">
        <v>113</v>
      </c>
      <c r="H37" t="s">
        <v>114</v>
      </c>
      <c r="I37" s="198">
        <v>1637</v>
      </c>
      <c r="J37" s="188"/>
      <c r="K37" s="78" t="s">
        <v>125</v>
      </c>
      <c r="L37" s="77"/>
      <c r="M37" s="77"/>
      <c r="N37" s="77"/>
      <c r="O37" s="149"/>
    </row>
    <row r="38" spans="1:19" ht="15" customHeight="1" x14ac:dyDescent="0.25">
      <c r="A38" t="s">
        <v>391</v>
      </c>
      <c r="B38" t="s">
        <v>392</v>
      </c>
      <c r="C38" t="s">
        <v>364</v>
      </c>
      <c r="D38" t="s">
        <v>365</v>
      </c>
      <c r="E38" t="s">
        <v>393</v>
      </c>
      <c r="F38" t="s">
        <v>394</v>
      </c>
      <c r="G38" t="s">
        <v>113</v>
      </c>
      <c r="H38" t="s">
        <v>114</v>
      </c>
      <c r="I38" s="198">
        <v>806873</v>
      </c>
      <c r="J38" s="188"/>
      <c r="K38" s="78" t="s">
        <v>125</v>
      </c>
      <c r="L38" s="77"/>
      <c r="M38" s="77"/>
      <c r="N38" s="77"/>
      <c r="O38" s="149"/>
    </row>
    <row r="39" spans="1:19" ht="15" customHeight="1" x14ac:dyDescent="0.25">
      <c r="A39" t="s">
        <v>391</v>
      </c>
      <c r="B39" t="s">
        <v>392</v>
      </c>
      <c r="C39" t="s">
        <v>364</v>
      </c>
      <c r="D39" t="s">
        <v>365</v>
      </c>
      <c r="E39" t="s">
        <v>395</v>
      </c>
      <c r="F39" t="s">
        <v>396</v>
      </c>
      <c r="G39" t="s">
        <v>113</v>
      </c>
      <c r="H39" t="s">
        <v>114</v>
      </c>
      <c r="I39" s="198">
        <v>153971</v>
      </c>
      <c r="J39" s="188"/>
      <c r="K39" s="78" t="s">
        <v>125</v>
      </c>
      <c r="L39" s="77"/>
      <c r="M39" s="77"/>
      <c r="N39" s="77"/>
      <c r="O39" s="149"/>
    </row>
    <row r="40" spans="1:19" ht="15" customHeight="1" x14ac:dyDescent="0.25">
      <c r="A40" t="s">
        <v>362</v>
      </c>
      <c r="B40" t="s">
        <v>363</v>
      </c>
      <c r="C40" t="s">
        <v>364</v>
      </c>
      <c r="D40" t="s">
        <v>365</v>
      </c>
      <c r="E40" t="s">
        <v>397</v>
      </c>
      <c r="F40" t="s">
        <v>398</v>
      </c>
      <c r="G40" t="s">
        <v>113</v>
      </c>
      <c r="H40" t="s">
        <v>114</v>
      </c>
      <c r="I40" s="198">
        <v>32625</v>
      </c>
      <c r="J40" s="188"/>
      <c r="K40" s="78" t="s">
        <v>125</v>
      </c>
      <c r="L40" s="77"/>
      <c r="M40" s="77"/>
      <c r="N40" s="77"/>
      <c r="O40" s="149"/>
    </row>
    <row r="41" spans="1:19" ht="15" customHeight="1" x14ac:dyDescent="0.25">
      <c r="A41" t="s">
        <v>362</v>
      </c>
      <c r="B41" t="s">
        <v>363</v>
      </c>
      <c r="C41" t="s">
        <v>364</v>
      </c>
      <c r="D41" t="s">
        <v>365</v>
      </c>
      <c r="E41" t="s">
        <v>399</v>
      </c>
      <c r="F41" t="s">
        <v>400</v>
      </c>
      <c r="G41" t="s">
        <v>113</v>
      </c>
      <c r="H41" t="s">
        <v>114</v>
      </c>
      <c r="I41" s="198">
        <v>112479</v>
      </c>
      <c r="J41" s="188"/>
      <c r="K41" s="78" t="s">
        <v>125</v>
      </c>
      <c r="L41" s="77"/>
      <c r="M41" s="77"/>
      <c r="N41" s="77"/>
      <c r="O41" s="149"/>
    </row>
    <row r="42" spans="1:19" ht="15" customHeight="1" x14ac:dyDescent="0.25">
      <c r="A42" t="s">
        <v>362</v>
      </c>
      <c r="B42" t="s">
        <v>363</v>
      </c>
      <c r="C42" t="s">
        <v>364</v>
      </c>
      <c r="D42" t="s">
        <v>365</v>
      </c>
      <c r="E42" t="s">
        <v>260</v>
      </c>
      <c r="F42" t="s">
        <v>261</v>
      </c>
      <c r="G42" t="s">
        <v>113</v>
      </c>
      <c r="H42" t="s">
        <v>114</v>
      </c>
      <c r="I42" s="198">
        <v>4000</v>
      </c>
      <c r="J42" s="188"/>
      <c r="K42" s="78" t="s">
        <v>125</v>
      </c>
      <c r="L42" s="77"/>
      <c r="M42" s="77"/>
      <c r="N42" s="77"/>
      <c r="O42" s="149"/>
    </row>
    <row r="43" spans="1:19" ht="15" customHeight="1" x14ac:dyDescent="0.25">
      <c r="A43" t="s">
        <v>366</v>
      </c>
      <c r="B43" t="s">
        <v>367</v>
      </c>
      <c r="C43" t="s">
        <v>364</v>
      </c>
      <c r="D43" t="s">
        <v>365</v>
      </c>
      <c r="E43" t="s">
        <v>262</v>
      </c>
      <c r="F43" t="s">
        <v>263</v>
      </c>
      <c r="G43" t="s">
        <v>113</v>
      </c>
      <c r="H43" t="s">
        <v>114</v>
      </c>
      <c r="I43" s="198">
        <v>16522</v>
      </c>
      <c r="J43" s="188"/>
      <c r="K43" s="78" t="s">
        <v>125</v>
      </c>
      <c r="L43" s="77"/>
      <c r="M43" s="77"/>
      <c r="N43" s="77"/>
      <c r="O43" s="149"/>
    </row>
    <row r="44" spans="1:19" ht="15" customHeight="1" x14ac:dyDescent="0.25">
      <c r="A44" t="s">
        <v>362</v>
      </c>
      <c r="B44" t="s">
        <v>363</v>
      </c>
      <c r="C44" t="s">
        <v>364</v>
      </c>
      <c r="D44" t="s">
        <v>365</v>
      </c>
      <c r="E44" t="s">
        <v>266</v>
      </c>
      <c r="F44" t="s">
        <v>267</v>
      </c>
      <c r="G44" t="s">
        <v>113</v>
      </c>
      <c r="H44" t="s">
        <v>114</v>
      </c>
      <c r="I44" s="198">
        <v>13248</v>
      </c>
      <c r="J44" s="188"/>
      <c r="K44" s="78" t="s">
        <v>125</v>
      </c>
      <c r="L44" s="77"/>
      <c r="M44" s="77"/>
      <c r="N44" s="77"/>
      <c r="O44" s="149"/>
    </row>
    <row r="45" spans="1:19" ht="15" customHeight="1" x14ac:dyDescent="0.25">
      <c r="A45" t="s">
        <v>366</v>
      </c>
      <c r="B45" t="s">
        <v>367</v>
      </c>
      <c r="C45" t="s">
        <v>364</v>
      </c>
      <c r="D45" t="s">
        <v>365</v>
      </c>
      <c r="E45" t="s">
        <v>268</v>
      </c>
      <c r="F45" t="s">
        <v>269</v>
      </c>
      <c r="G45" t="s">
        <v>113</v>
      </c>
      <c r="H45" t="s">
        <v>114</v>
      </c>
      <c r="I45" s="198">
        <v>67123</v>
      </c>
      <c r="J45" s="188"/>
      <c r="K45" s="78" t="s">
        <v>125</v>
      </c>
      <c r="L45" s="77"/>
      <c r="M45" s="77"/>
      <c r="N45" s="77"/>
      <c r="O45" s="149"/>
    </row>
    <row r="46" spans="1:19" ht="15" customHeight="1" x14ac:dyDescent="0.25">
      <c r="A46" t="s">
        <v>362</v>
      </c>
      <c r="B46" t="s">
        <v>363</v>
      </c>
      <c r="C46" t="s">
        <v>364</v>
      </c>
      <c r="D46" t="s">
        <v>365</v>
      </c>
      <c r="E46" t="s">
        <v>270</v>
      </c>
      <c r="F46" t="s">
        <v>271</v>
      </c>
      <c r="G46" t="s">
        <v>113</v>
      </c>
      <c r="H46" t="s">
        <v>114</v>
      </c>
      <c r="I46" s="198">
        <v>3750</v>
      </c>
      <c r="J46" s="188"/>
      <c r="K46" s="78" t="s">
        <v>125</v>
      </c>
      <c r="L46" s="77"/>
      <c r="M46" s="77"/>
      <c r="N46" s="77"/>
      <c r="O46" s="149"/>
    </row>
    <row r="47" spans="1:19" ht="15" customHeight="1" x14ac:dyDescent="0.25">
      <c r="A47" t="s">
        <v>374</v>
      </c>
      <c r="B47" t="s">
        <v>375</v>
      </c>
      <c r="C47" t="s">
        <v>364</v>
      </c>
      <c r="D47" t="s">
        <v>365</v>
      </c>
      <c r="E47" t="s">
        <v>270</v>
      </c>
      <c r="F47" t="s">
        <v>271</v>
      </c>
      <c r="G47" t="s">
        <v>113</v>
      </c>
      <c r="H47" t="s">
        <v>114</v>
      </c>
      <c r="I47" s="198">
        <v>823</v>
      </c>
      <c r="J47" s="188"/>
      <c r="K47" s="78" t="s">
        <v>125</v>
      </c>
      <c r="L47" s="77"/>
      <c r="M47" s="77"/>
      <c r="N47" s="77"/>
      <c r="O47" s="149"/>
    </row>
    <row r="48" spans="1:19" ht="15" customHeight="1" x14ac:dyDescent="0.25">
      <c r="A48" t="s">
        <v>372</v>
      </c>
      <c r="B48" t="s">
        <v>373</v>
      </c>
      <c r="C48" t="s">
        <v>364</v>
      </c>
      <c r="D48" t="s">
        <v>365</v>
      </c>
      <c r="E48" t="s">
        <v>272</v>
      </c>
      <c r="F48" t="s">
        <v>273</v>
      </c>
      <c r="G48" t="s">
        <v>113</v>
      </c>
      <c r="H48" t="s">
        <v>114</v>
      </c>
      <c r="I48" s="198">
        <v>3500</v>
      </c>
      <c r="J48" s="188"/>
      <c r="K48" s="78" t="s">
        <v>125</v>
      </c>
      <c r="L48" s="77"/>
      <c r="M48" s="77"/>
      <c r="N48" s="77"/>
      <c r="O48" s="149"/>
    </row>
    <row r="49" spans="1:15" ht="15" customHeight="1" x14ac:dyDescent="0.25">
      <c r="A49" t="s">
        <v>362</v>
      </c>
      <c r="B49" t="s">
        <v>363</v>
      </c>
      <c r="C49" t="s">
        <v>364</v>
      </c>
      <c r="D49" t="s">
        <v>365</v>
      </c>
      <c r="E49" t="s">
        <v>272</v>
      </c>
      <c r="F49" t="s">
        <v>273</v>
      </c>
      <c r="G49" t="s">
        <v>113</v>
      </c>
      <c r="H49" t="s">
        <v>114</v>
      </c>
      <c r="I49" s="198">
        <v>152361</v>
      </c>
      <c r="J49" s="188"/>
      <c r="K49" s="78" t="s">
        <v>125</v>
      </c>
      <c r="L49" s="77"/>
      <c r="M49" s="77"/>
      <c r="N49" s="77"/>
      <c r="O49" s="149"/>
    </row>
    <row r="50" spans="1:15" ht="15" customHeight="1" x14ac:dyDescent="0.25">
      <c r="A50" t="s">
        <v>366</v>
      </c>
      <c r="B50" t="s">
        <v>367</v>
      </c>
      <c r="C50" t="s">
        <v>364</v>
      </c>
      <c r="D50" t="s">
        <v>365</v>
      </c>
      <c r="E50" t="s">
        <v>272</v>
      </c>
      <c r="F50" t="s">
        <v>273</v>
      </c>
      <c r="G50" t="s">
        <v>113</v>
      </c>
      <c r="H50" t="s">
        <v>114</v>
      </c>
      <c r="I50" s="198">
        <v>12785</v>
      </c>
      <c r="J50" s="188"/>
      <c r="K50" s="78" t="s">
        <v>125</v>
      </c>
      <c r="L50" s="77"/>
      <c r="M50" s="77"/>
      <c r="N50" s="77"/>
      <c r="O50" s="149"/>
    </row>
    <row r="51" spans="1:15" ht="15" customHeight="1" x14ac:dyDescent="0.25">
      <c r="A51" t="s">
        <v>366</v>
      </c>
      <c r="B51" t="s">
        <v>367</v>
      </c>
      <c r="C51" t="s">
        <v>364</v>
      </c>
      <c r="D51" t="s">
        <v>365</v>
      </c>
      <c r="E51" t="s">
        <v>276</v>
      </c>
      <c r="F51" t="s">
        <v>277</v>
      </c>
      <c r="G51" t="s">
        <v>113</v>
      </c>
      <c r="H51" t="s">
        <v>114</v>
      </c>
      <c r="I51" s="198">
        <v>236</v>
      </c>
      <c r="J51" s="188"/>
      <c r="K51" s="78" t="s">
        <v>125</v>
      </c>
      <c r="L51" s="77"/>
      <c r="M51" s="77"/>
      <c r="N51" s="77"/>
      <c r="O51" s="149"/>
    </row>
    <row r="52" spans="1:15" ht="15" customHeight="1" x14ac:dyDescent="0.25">
      <c r="A52" t="s">
        <v>372</v>
      </c>
      <c r="B52" t="s">
        <v>373</v>
      </c>
      <c r="C52" t="s">
        <v>364</v>
      </c>
      <c r="D52" t="s">
        <v>365</v>
      </c>
      <c r="E52" t="s">
        <v>284</v>
      </c>
      <c r="F52" t="s">
        <v>285</v>
      </c>
      <c r="G52" t="s">
        <v>113</v>
      </c>
      <c r="H52" t="s">
        <v>114</v>
      </c>
      <c r="I52" s="198">
        <v>2262</v>
      </c>
      <c r="J52" s="188"/>
      <c r="K52" s="78" t="s">
        <v>125</v>
      </c>
      <c r="L52" s="77"/>
      <c r="M52" s="77"/>
      <c r="N52" s="77"/>
      <c r="O52" s="149"/>
    </row>
    <row r="53" spans="1:15" ht="15" customHeight="1" x14ac:dyDescent="0.25">
      <c r="A53" t="s">
        <v>362</v>
      </c>
      <c r="B53" t="s">
        <v>363</v>
      </c>
      <c r="C53" t="s">
        <v>364</v>
      </c>
      <c r="D53" t="s">
        <v>365</v>
      </c>
      <c r="E53" t="s">
        <v>284</v>
      </c>
      <c r="F53" t="s">
        <v>285</v>
      </c>
      <c r="G53" t="s">
        <v>113</v>
      </c>
      <c r="H53" t="s">
        <v>114</v>
      </c>
      <c r="I53" s="198">
        <v>105719</v>
      </c>
      <c r="J53" s="188"/>
      <c r="K53" s="78" t="s">
        <v>125</v>
      </c>
      <c r="L53" s="77"/>
      <c r="M53" s="77"/>
      <c r="N53" s="77"/>
      <c r="O53" s="149"/>
    </row>
    <row r="54" spans="1:15" ht="15" customHeight="1" x14ac:dyDescent="0.25">
      <c r="A54" t="s">
        <v>372</v>
      </c>
      <c r="B54" t="s">
        <v>373</v>
      </c>
      <c r="C54" t="s">
        <v>364</v>
      </c>
      <c r="D54" t="s">
        <v>365</v>
      </c>
      <c r="E54" t="s">
        <v>286</v>
      </c>
      <c r="F54" t="s">
        <v>287</v>
      </c>
      <c r="G54" t="s">
        <v>113</v>
      </c>
      <c r="H54" t="s">
        <v>114</v>
      </c>
      <c r="I54" s="198">
        <v>1441</v>
      </c>
      <c r="J54" s="188"/>
      <c r="K54" s="78" t="s">
        <v>128</v>
      </c>
      <c r="L54" s="77"/>
      <c r="M54" s="77"/>
      <c r="N54" s="77"/>
      <c r="O54" s="149"/>
    </row>
    <row r="55" spans="1:15" ht="15" customHeight="1" x14ac:dyDescent="0.25">
      <c r="A55" t="s">
        <v>362</v>
      </c>
      <c r="B55" t="s">
        <v>363</v>
      </c>
      <c r="C55" t="s">
        <v>364</v>
      </c>
      <c r="D55" t="s">
        <v>365</v>
      </c>
      <c r="E55" t="s">
        <v>286</v>
      </c>
      <c r="F55" t="s">
        <v>287</v>
      </c>
      <c r="G55" t="s">
        <v>113</v>
      </c>
      <c r="H55" t="s">
        <v>114</v>
      </c>
      <c r="I55" s="198">
        <v>246411</v>
      </c>
      <c r="J55" s="188"/>
      <c r="K55" s="78" t="s">
        <v>128</v>
      </c>
      <c r="L55" s="77"/>
      <c r="M55" s="77"/>
      <c r="N55" s="77"/>
      <c r="O55" s="149"/>
    </row>
    <row r="56" spans="1:15" ht="15" customHeight="1" x14ac:dyDescent="0.25">
      <c r="A56" t="s">
        <v>374</v>
      </c>
      <c r="B56" t="s">
        <v>375</v>
      </c>
      <c r="C56" t="s">
        <v>364</v>
      </c>
      <c r="D56" t="s">
        <v>365</v>
      </c>
      <c r="E56" t="s">
        <v>286</v>
      </c>
      <c r="F56" t="s">
        <v>287</v>
      </c>
      <c r="G56" t="s">
        <v>113</v>
      </c>
      <c r="H56" t="s">
        <v>114</v>
      </c>
      <c r="I56" s="198">
        <v>206</v>
      </c>
      <c r="J56" s="188"/>
      <c r="K56" s="78" t="s">
        <v>128</v>
      </c>
      <c r="L56" s="77"/>
      <c r="M56" s="77"/>
      <c r="N56" s="77"/>
      <c r="O56" s="149"/>
    </row>
    <row r="57" spans="1:15" ht="15" customHeight="1" x14ac:dyDescent="0.25">
      <c r="A57" t="s">
        <v>391</v>
      </c>
      <c r="B57" t="s">
        <v>392</v>
      </c>
      <c r="C57" t="s">
        <v>364</v>
      </c>
      <c r="D57" t="s">
        <v>365</v>
      </c>
      <c r="E57" t="s">
        <v>286</v>
      </c>
      <c r="F57" t="s">
        <v>287</v>
      </c>
      <c r="G57" t="s">
        <v>113</v>
      </c>
      <c r="H57" t="s">
        <v>114</v>
      </c>
      <c r="I57" s="198">
        <v>116148</v>
      </c>
      <c r="J57" s="188"/>
      <c r="K57" s="78" t="s">
        <v>128</v>
      </c>
      <c r="L57" s="77"/>
      <c r="M57" s="77"/>
      <c r="N57" s="77"/>
      <c r="O57" s="149"/>
    </row>
    <row r="58" spans="1:15" ht="15" customHeight="1" x14ac:dyDescent="0.25">
      <c r="A58" t="s">
        <v>366</v>
      </c>
      <c r="B58" t="s">
        <v>367</v>
      </c>
      <c r="C58" t="s">
        <v>364</v>
      </c>
      <c r="D58" t="s">
        <v>365</v>
      </c>
      <c r="E58" t="s">
        <v>286</v>
      </c>
      <c r="F58" t="s">
        <v>287</v>
      </c>
      <c r="G58" t="s">
        <v>113</v>
      </c>
      <c r="H58" t="s">
        <v>114</v>
      </c>
      <c r="I58" s="198">
        <v>67564</v>
      </c>
      <c r="J58" s="188"/>
      <c r="K58" s="78" t="s">
        <v>128</v>
      </c>
      <c r="L58" s="77"/>
      <c r="M58" s="77"/>
      <c r="N58" s="77"/>
      <c r="O58" s="149"/>
    </row>
    <row r="59" spans="1:15" ht="15" customHeight="1" x14ac:dyDescent="0.25">
      <c r="A59" t="s">
        <v>310</v>
      </c>
      <c r="B59" t="s">
        <v>311</v>
      </c>
      <c r="C59" t="s">
        <v>364</v>
      </c>
      <c r="D59" t="s">
        <v>365</v>
      </c>
      <c r="E59" t="s">
        <v>314</v>
      </c>
      <c r="F59" t="s">
        <v>315</v>
      </c>
      <c r="G59" t="s">
        <v>113</v>
      </c>
      <c r="H59" t="s">
        <v>114</v>
      </c>
      <c r="I59" s="198">
        <v>191099</v>
      </c>
      <c r="J59" s="188"/>
      <c r="K59" s="78" t="s">
        <v>146</v>
      </c>
      <c r="L59" s="77"/>
      <c r="M59" s="77"/>
      <c r="N59" s="77"/>
      <c r="O59" s="149"/>
    </row>
    <row r="60" spans="1:15" ht="15" customHeight="1" x14ac:dyDescent="0.25">
      <c r="A60" t="s">
        <v>310</v>
      </c>
      <c r="B60" t="s">
        <v>311</v>
      </c>
      <c r="C60" t="s">
        <v>364</v>
      </c>
      <c r="D60" t="s">
        <v>365</v>
      </c>
      <c r="E60" t="s">
        <v>401</v>
      </c>
      <c r="F60" t="s">
        <v>402</v>
      </c>
      <c r="G60" t="s">
        <v>113</v>
      </c>
      <c r="H60" t="s">
        <v>114</v>
      </c>
      <c r="I60" s="198">
        <v>209619</v>
      </c>
      <c r="J60" s="188"/>
      <c r="K60" s="78" t="s">
        <v>146</v>
      </c>
      <c r="L60" s="77"/>
      <c r="M60" s="77"/>
      <c r="N60" s="77"/>
      <c r="O60" s="149"/>
    </row>
    <row r="61" spans="1:15" ht="15" customHeight="1" x14ac:dyDescent="0.25">
      <c r="A61" t="s">
        <v>310</v>
      </c>
      <c r="B61" t="s">
        <v>311</v>
      </c>
      <c r="C61" t="s">
        <v>364</v>
      </c>
      <c r="D61" t="s">
        <v>365</v>
      </c>
      <c r="E61" t="s">
        <v>403</v>
      </c>
      <c r="F61" t="s">
        <v>404</v>
      </c>
      <c r="G61" t="s">
        <v>113</v>
      </c>
      <c r="H61" t="s">
        <v>114</v>
      </c>
      <c r="I61" s="198">
        <v>3103224</v>
      </c>
      <c r="J61" s="188"/>
      <c r="K61" s="78" t="s">
        <v>146</v>
      </c>
      <c r="L61" s="77"/>
      <c r="M61" s="77"/>
      <c r="N61" s="77"/>
      <c r="O61" s="149"/>
    </row>
    <row r="62" spans="1:15" ht="15" customHeight="1" x14ac:dyDescent="0.25">
      <c r="A62" t="s">
        <v>366</v>
      </c>
      <c r="B62" t="s">
        <v>367</v>
      </c>
      <c r="C62" t="s">
        <v>364</v>
      </c>
      <c r="D62" t="s">
        <v>365</v>
      </c>
      <c r="E62" t="s">
        <v>332</v>
      </c>
      <c r="F62" t="s">
        <v>333</v>
      </c>
      <c r="G62" t="s">
        <v>113</v>
      </c>
      <c r="H62" t="s">
        <v>114</v>
      </c>
      <c r="I62" s="198">
        <v>-55107</v>
      </c>
      <c r="J62" s="188"/>
      <c r="K62" s="78" t="s">
        <v>131</v>
      </c>
      <c r="L62" s="77"/>
      <c r="M62" s="77"/>
      <c r="N62" s="77"/>
      <c r="O62" s="149"/>
    </row>
    <row r="63" spans="1:15" ht="15" customHeight="1" x14ac:dyDescent="0.25">
      <c r="A63" t="s">
        <v>372</v>
      </c>
      <c r="B63" t="s">
        <v>373</v>
      </c>
      <c r="C63" t="s">
        <v>364</v>
      </c>
      <c r="D63" t="s">
        <v>365</v>
      </c>
      <c r="E63" t="s">
        <v>336</v>
      </c>
      <c r="F63" t="s">
        <v>337</v>
      </c>
      <c r="G63" t="s">
        <v>113</v>
      </c>
      <c r="H63" t="s">
        <v>114</v>
      </c>
      <c r="I63" s="198">
        <v>-1441</v>
      </c>
      <c r="J63" s="188"/>
      <c r="K63" s="78" t="s">
        <v>134</v>
      </c>
      <c r="L63" s="77"/>
      <c r="M63" s="77"/>
      <c r="N63" s="77"/>
      <c r="O63" s="149"/>
    </row>
    <row r="64" spans="1:15" ht="15" customHeight="1" x14ac:dyDescent="0.25">
      <c r="A64" t="s">
        <v>362</v>
      </c>
      <c r="B64" t="s">
        <v>363</v>
      </c>
      <c r="C64" t="s">
        <v>364</v>
      </c>
      <c r="D64" t="s">
        <v>365</v>
      </c>
      <c r="E64" t="s">
        <v>336</v>
      </c>
      <c r="F64" t="s">
        <v>337</v>
      </c>
      <c r="G64" t="s">
        <v>113</v>
      </c>
      <c r="H64" t="s">
        <v>114</v>
      </c>
      <c r="I64" s="198">
        <v>-246411</v>
      </c>
      <c r="J64" s="188"/>
      <c r="K64" s="78" t="s">
        <v>134</v>
      </c>
      <c r="L64" s="77"/>
      <c r="M64" s="77"/>
      <c r="N64" s="77"/>
      <c r="O64" s="149"/>
    </row>
    <row r="65" spans="1:15" ht="15" customHeight="1" x14ac:dyDescent="0.25">
      <c r="A65" t="s">
        <v>374</v>
      </c>
      <c r="B65" t="s">
        <v>375</v>
      </c>
      <c r="C65" t="s">
        <v>364</v>
      </c>
      <c r="D65" t="s">
        <v>365</v>
      </c>
      <c r="E65" t="s">
        <v>336</v>
      </c>
      <c r="F65" t="s">
        <v>337</v>
      </c>
      <c r="G65" t="s">
        <v>113</v>
      </c>
      <c r="H65" t="s">
        <v>114</v>
      </c>
      <c r="I65" s="198">
        <v>-206</v>
      </c>
      <c r="J65" s="188"/>
      <c r="K65" s="78" t="s">
        <v>134</v>
      </c>
      <c r="L65" s="79"/>
      <c r="M65" s="79"/>
      <c r="N65" s="77"/>
      <c r="O65" s="149"/>
    </row>
    <row r="66" spans="1:15" ht="15" customHeight="1" x14ac:dyDescent="0.25">
      <c r="A66" t="s">
        <v>391</v>
      </c>
      <c r="B66" t="s">
        <v>392</v>
      </c>
      <c r="C66" t="s">
        <v>364</v>
      </c>
      <c r="D66" t="s">
        <v>365</v>
      </c>
      <c r="E66" t="s">
        <v>336</v>
      </c>
      <c r="F66" t="s">
        <v>337</v>
      </c>
      <c r="G66" t="s">
        <v>113</v>
      </c>
      <c r="H66" t="s">
        <v>114</v>
      </c>
      <c r="I66" s="198">
        <v>-116148</v>
      </c>
      <c r="J66" s="188"/>
      <c r="K66" s="78" t="s">
        <v>134</v>
      </c>
      <c r="L66" s="77"/>
      <c r="M66" s="77"/>
      <c r="N66" s="79"/>
      <c r="O66" s="149"/>
    </row>
    <row r="67" spans="1:15" ht="15" customHeight="1" x14ac:dyDescent="0.25">
      <c r="A67" t="s">
        <v>366</v>
      </c>
      <c r="B67" t="s">
        <v>367</v>
      </c>
      <c r="C67" t="s">
        <v>364</v>
      </c>
      <c r="D67" t="s">
        <v>365</v>
      </c>
      <c r="E67" t="s">
        <v>336</v>
      </c>
      <c r="F67" t="s">
        <v>337</v>
      </c>
      <c r="G67" t="s">
        <v>113</v>
      </c>
      <c r="H67" t="s">
        <v>114</v>
      </c>
      <c r="I67" s="198">
        <v>-67564</v>
      </c>
      <c r="J67" s="188"/>
      <c r="K67" s="78" t="s">
        <v>134</v>
      </c>
      <c r="L67" s="77"/>
      <c r="M67" s="77"/>
      <c r="N67" s="77"/>
      <c r="O67" s="149"/>
    </row>
  </sheetData>
  <mergeCells count="1">
    <mergeCell ref="A1:M1"/>
  </mergeCells>
  <conditionalFormatting sqref="J4:J2328">
    <cfRule type="expression" dxfId="3" priority="1">
      <formula>AND(COUNTA($L4,$M4,$N4)&gt;0,$J4&lt;&gt;SUM($L4:$N4))</formula>
    </cfRule>
  </conditionalFormatting>
  <conditionalFormatting sqref="K4:K20000">
    <cfRule type="expression" dxfId="2" priority="2">
      <formula>AND($I4&lt;&gt;"",LEN(TRIM($K4))=0)</formula>
    </cfRule>
  </conditionalFormatting>
  <conditionalFormatting sqref="O4:O2328">
    <cfRule type="expression" dxfId="1" priority="4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K68:K2328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workbookViewId="0">
      <selection activeCell="B30" sqref="B30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21" t="s">
        <v>405</v>
      </c>
      <c r="B1" s="207"/>
      <c r="C1" s="207"/>
      <c r="D1" s="207"/>
    </row>
    <row r="2" spans="1:7" ht="20.100000000000001" customHeight="1" x14ac:dyDescent="0.25">
      <c r="A2" s="220" t="s">
        <v>406</v>
      </c>
      <c r="B2" s="207"/>
      <c r="C2" s="207"/>
      <c r="D2" s="207"/>
    </row>
    <row r="3" spans="1:7" ht="26.1" customHeight="1" x14ac:dyDescent="0.25">
      <c r="A3" s="25" t="s">
        <v>407</v>
      </c>
      <c r="B3" s="25" t="s">
        <v>408</v>
      </c>
      <c r="C3" s="25" t="s">
        <v>409</v>
      </c>
      <c r="D3" s="25" t="s">
        <v>410</v>
      </c>
    </row>
    <row r="4" spans="1:7" ht="20.100000000000001" customHeight="1" x14ac:dyDescent="0.25">
      <c r="A4" s="217" t="s">
        <v>411</v>
      </c>
      <c r="B4" s="207"/>
      <c r="C4" s="207"/>
      <c r="D4" s="207"/>
    </row>
    <row r="5" spans="1:7" ht="15.95" customHeight="1" x14ac:dyDescent="0.25">
      <c r="A5" s="89" t="s">
        <v>412</v>
      </c>
      <c r="B5" s="91">
        <f>IFERROR('3a. Økonomirapport 201'!$S$4,0)</f>
        <v>42879849</v>
      </c>
      <c r="C5" s="92" t="s">
        <v>413</v>
      </c>
      <c r="D5" s="89"/>
      <c r="G5" t="s">
        <v>414</v>
      </c>
    </row>
    <row r="6" spans="1:7" ht="15.95" customHeight="1" x14ac:dyDescent="0.25">
      <c r="A6" s="89" t="s">
        <v>415</v>
      </c>
      <c r="B6" s="91">
        <f>IFERROR('3a. Økonomirapport 201'!$S$5,0)</f>
        <v>11079843</v>
      </c>
      <c r="C6" s="92" t="s">
        <v>416</v>
      </c>
      <c r="D6" s="89" t="s">
        <v>417</v>
      </c>
    </row>
    <row r="7" spans="1:7" ht="15.95" customHeight="1" x14ac:dyDescent="0.25">
      <c r="A7" s="89" t="s">
        <v>203</v>
      </c>
      <c r="B7" s="91">
        <f>IFERROR('3a. Økonomirapport 201'!$S$6,0)</f>
        <v>6279494</v>
      </c>
      <c r="C7" s="92" t="s">
        <v>418</v>
      </c>
      <c r="D7" s="89"/>
    </row>
    <row r="8" spans="1:7" ht="15.95" customHeight="1" x14ac:dyDescent="0.25">
      <c r="A8" s="89" t="s">
        <v>419</v>
      </c>
      <c r="B8" s="91">
        <f>IFERROR(-($B$6*(1+'0. Oppsett'!$C$11)),0)</f>
        <v>-12642100.863</v>
      </c>
      <c r="C8" s="92"/>
      <c r="D8" s="89"/>
    </row>
    <row r="9" spans="1:7" ht="15.95" customHeight="1" x14ac:dyDescent="0.25">
      <c r="A9" s="89" t="s">
        <v>420</v>
      </c>
      <c r="B9" s="91">
        <f>IFERROR('3a. Økonomirapport 201'!$S$7,0)</f>
        <v>1734910</v>
      </c>
      <c r="C9" s="92" t="s">
        <v>421</v>
      </c>
      <c r="D9" s="89"/>
    </row>
    <row r="10" spans="1:7" ht="15.95" customHeight="1" x14ac:dyDescent="0.25">
      <c r="A10" s="89" t="s">
        <v>140</v>
      </c>
      <c r="B10" s="91">
        <f>IFERROR('3a. Økonomirapport 201'!$S$14,0)</f>
        <v>-269384</v>
      </c>
      <c r="C10" s="92"/>
      <c r="D10" s="89"/>
    </row>
    <row r="11" spans="1:7" ht="15.95" customHeight="1" x14ac:dyDescent="0.25">
      <c r="A11" s="89" t="s">
        <v>422</v>
      </c>
      <c r="B11" s="91">
        <f>IFERROR('3a. Økonomirapport 201'!$S$8,0)</f>
        <v>547763</v>
      </c>
      <c r="C11" s="92" t="s">
        <v>423</v>
      </c>
      <c r="D11" s="89"/>
    </row>
    <row r="12" spans="1:7" ht="15.95" customHeight="1" x14ac:dyDescent="0.25">
      <c r="A12" s="89" t="s">
        <v>424</v>
      </c>
      <c r="B12" s="91">
        <f>IFERROR('3a. Økonomirapport 201'!$S$9,0)</f>
        <v>-2744109</v>
      </c>
      <c r="C12" s="92" t="s">
        <v>425</v>
      </c>
      <c r="D12" s="89"/>
    </row>
    <row r="13" spans="1:7" ht="15.95" customHeight="1" x14ac:dyDescent="0.25">
      <c r="A13" s="89" t="s">
        <v>426</v>
      </c>
      <c r="B13" s="91">
        <f>IFERROR('3a. Økonomirapport 201'!$S$10,0)</f>
        <v>-547763</v>
      </c>
      <c r="C13" s="92" t="s">
        <v>427</v>
      </c>
      <c r="D13" s="89"/>
    </row>
    <row r="14" spans="1:7" ht="15.95" customHeight="1" x14ac:dyDescent="0.25">
      <c r="A14" s="89" t="s">
        <v>428</v>
      </c>
      <c r="B14" s="91">
        <f>IFERROR('3a. Økonomirapport 201'!$S$12,0)</f>
        <v>-1308543</v>
      </c>
      <c r="C14" s="92" t="s">
        <v>429</v>
      </c>
      <c r="D14" s="89"/>
    </row>
    <row r="15" spans="1:7" ht="21.95" customHeight="1" x14ac:dyDescent="0.25">
      <c r="A15" s="108" t="s">
        <v>430</v>
      </c>
      <c r="B15" s="109">
        <f>SUM(B5:B14)</f>
        <v>45009959.137000002</v>
      </c>
      <c r="C15" s="110"/>
      <c r="D15" s="110"/>
    </row>
    <row r="16" spans="1:7" ht="20.100000000000001" customHeight="1" x14ac:dyDescent="0.25">
      <c r="A16" s="209" t="s">
        <v>431</v>
      </c>
      <c r="B16" s="207"/>
      <c r="C16" s="207"/>
      <c r="D16" s="207"/>
    </row>
    <row r="17" spans="1:4" ht="15.95" customHeight="1" x14ac:dyDescent="0.25">
      <c r="A17" s="189" t="s">
        <v>412</v>
      </c>
      <c r="B17" s="91">
        <f>IFERROR('3b. Økonomirapport 221'!$T$4,0)</f>
        <v>2400196</v>
      </c>
      <c r="C17" s="92" t="s">
        <v>413</v>
      </c>
      <c r="D17" s="93"/>
    </row>
    <row r="18" spans="1:4" ht="15.95" customHeight="1" x14ac:dyDescent="0.25">
      <c r="A18" s="89" t="s">
        <v>415</v>
      </c>
      <c r="B18" s="91">
        <f>IFERROR('3b. Økonomirapport 221'!$T$5,0)</f>
        <v>387425</v>
      </c>
      <c r="C18" s="92" t="s">
        <v>416</v>
      </c>
      <c r="D18" s="93"/>
    </row>
    <row r="19" spans="1:4" ht="15.95" customHeight="1" x14ac:dyDescent="0.25">
      <c r="A19" s="89" t="s">
        <v>203</v>
      </c>
      <c r="B19" s="91">
        <f>IFERROR('3b. Økonomirapport 221'!$T$6,0)</f>
        <v>333284</v>
      </c>
      <c r="C19" s="92" t="s">
        <v>418</v>
      </c>
      <c r="D19" s="93"/>
    </row>
    <row r="20" spans="1:4" ht="15.95" customHeight="1" x14ac:dyDescent="0.25">
      <c r="A20" s="89" t="s">
        <v>419</v>
      </c>
      <c r="B20" s="91">
        <f>IFERROR(-($B$18*(1+'0. Oppsett'!$C$11)),0)</f>
        <v>-442051.92499999999</v>
      </c>
      <c r="C20" s="92"/>
      <c r="D20" s="93"/>
    </row>
    <row r="21" spans="1:4" ht="15.95" customHeight="1" x14ac:dyDescent="0.25">
      <c r="A21" s="89" t="s">
        <v>420</v>
      </c>
      <c r="B21" s="91">
        <f>IFERROR('3b. Økonomirapport 221'!$T$7,0)</f>
        <v>1775099</v>
      </c>
      <c r="C21" s="92" t="s">
        <v>421</v>
      </c>
      <c r="D21" s="93"/>
    </row>
    <row r="22" spans="1:4" ht="15.95" customHeight="1" x14ac:dyDescent="0.25">
      <c r="A22" s="89" t="s">
        <v>422</v>
      </c>
      <c r="B22" s="91">
        <f>IFERROR('3b. Økonomirapport 221'!$T$8,0)</f>
        <v>431770</v>
      </c>
      <c r="C22" s="92" t="s">
        <v>423</v>
      </c>
      <c r="D22" s="93"/>
    </row>
    <row r="23" spans="1:4" ht="15.95" customHeight="1" x14ac:dyDescent="0.25">
      <c r="A23" s="89" t="s">
        <v>432</v>
      </c>
      <c r="B23" s="91">
        <f>IFERROR('3b. Økonomirapport 221'!$T$9,0)</f>
        <v>-55107</v>
      </c>
      <c r="C23" s="92" t="s">
        <v>425</v>
      </c>
      <c r="D23" s="93"/>
    </row>
    <row r="24" spans="1:4" ht="15.95" customHeight="1" x14ac:dyDescent="0.25">
      <c r="A24" s="89" t="s">
        <v>426</v>
      </c>
      <c r="B24" s="91">
        <f>IFERROR('3b. Økonomirapport 221'!$T$10,0)</f>
        <v>-431770</v>
      </c>
      <c r="C24" s="92" t="s">
        <v>427</v>
      </c>
      <c r="D24" s="93"/>
    </row>
    <row r="25" spans="1:4" ht="15.95" customHeight="1" x14ac:dyDescent="0.25">
      <c r="A25" s="111" t="s">
        <v>433</v>
      </c>
      <c r="B25" s="112">
        <v>0</v>
      </c>
      <c r="C25" s="113" t="s">
        <v>434</v>
      </c>
      <c r="D25" s="193" t="s">
        <v>435</v>
      </c>
    </row>
    <row r="26" spans="1:4" ht="21.95" customHeight="1" x14ac:dyDescent="0.25">
      <c r="A26" s="108" t="s">
        <v>436</v>
      </c>
      <c r="B26" s="109">
        <f>SUM(B17:B25)</f>
        <v>4398845.0750000002</v>
      </c>
      <c r="C26" s="110"/>
      <c r="D26" s="110"/>
    </row>
    <row r="27" spans="1:4" ht="20.100000000000001" customHeight="1" x14ac:dyDescent="0.25">
      <c r="A27" s="209" t="s">
        <v>437</v>
      </c>
      <c r="B27" s="207"/>
      <c r="C27" s="207"/>
      <c r="D27" s="207"/>
    </row>
    <row r="28" spans="1:4" ht="15.95" customHeight="1" x14ac:dyDescent="0.25">
      <c r="A28" s="89" t="s">
        <v>438</v>
      </c>
      <c r="B28" s="94">
        <v>0</v>
      </c>
      <c r="C28" s="92"/>
      <c r="D28" s="93" t="s">
        <v>435</v>
      </c>
    </row>
    <row r="29" spans="1:4" ht="15.95" customHeight="1" x14ac:dyDescent="0.25">
      <c r="A29" s="89" t="s">
        <v>439</v>
      </c>
      <c r="B29" s="94">
        <v>3575</v>
      </c>
      <c r="C29" s="92"/>
      <c r="D29" s="93" t="s">
        <v>1075</v>
      </c>
    </row>
    <row r="30" spans="1:4" ht="15.95" customHeight="1" x14ac:dyDescent="0.25">
      <c r="A30" s="89" t="s">
        <v>440</v>
      </c>
      <c r="B30" s="94">
        <f>20475+19373+4609+13526</f>
        <v>57983</v>
      </c>
      <c r="C30" s="92"/>
      <c r="D30" s="93" t="s">
        <v>1074</v>
      </c>
    </row>
    <row r="31" spans="1:4" ht="15.95" customHeight="1" x14ac:dyDescent="0.25">
      <c r="A31" s="89" t="s">
        <v>441</v>
      </c>
      <c r="B31" s="94">
        <v>0</v>
      </c>
      <c r="C31" s="92"/>
      <c r="D31" s="93" t="s">
        <v>435</v>
      </c>
    </row>
    <row r="32" spans="1:4" ht="15.95" customHeight="1" x14ac:dyDescent="0.25">
      <c r="A32" s="89" t="s">
        <v>442</v>
      </c>
      <c r="B32" s="94">
        <v>0</v>
      </c>
      <c r="C32" s="92"/>
      <c r="D32" s="93" t="s">
        <v>435</v>
      </c>
    </row>
    <row r="33" spans="1:4" ht="15.95" customHeight="1" x14ac:dyDescent="0.25">
      <c r="A33" s="89" t="s">
        <v>428</v>
      </c>
      <c r="B33" s="94">
        <v>0</v>
      </c>
      <c r="C33" s="92"/>
      <c r="D33" s="93" t="s">
        <v>435</v>
      </c>
    </row>
    <row r="34" spans="1:4" ht="21.95" customHeight="1" x14ac:dyDescent="0.25">
      <c r="A34" s="108" t="s">
        <v>443</v>
      </c>
      <c r="B34" s="109">
        <f>IFERROR(SUM(B28,B29,B30,B31,B32,B33),0)</f>
        <v>61558</v>
      </c>
      <c r="C34" s="110"/>
      <c r="D34" s="110"/>
    </row>
    <row r="35" spans="1:4" ht="21.95" customHeight="1" x14ac:dyDescent="0.25">
      <c r="A35" s="114" t="s">
        <v>444</v>
      </c>
      <c r="B35" s="115">
        <f>IFERROR(B15+B26+B34,0)</f>
        <v>49470362.212000005</v>
      </c>
      <c r="C35" s="116"/>
      <c r="D35" s="116"/>
    </row>
    <row r="36" spans="1:4" ht="15.95" customHeight="1" x14ac:dyDescent="0.25">
      <c r="A36" s="123" t="s">
        <v>445</v>
      </c>
      <c r="B36" s="124">
        <f>IFERROR(B35*'0. Oppsett'!$C$12,0)</f>
        <v>2325107.0239640004</v>
      </c>
      <c r="C36" s="125">
        <f>'0. Oppsett'!$C$12</f>
        <v>4.7E-2</v>
      </c>
      <c r="D36" s="126"/>
    </row>
    <row r="37" spans="1:4" ht="21.95" customHeight="1" x14ac:dyDescent="0.25">
      <c r="A37" s="117" t="s">
        <v>446</v>
      </c>
      <c r="B37" s="118">
        <f>IFERROR(B35+B36,0)</f>
        <v>51795469.235964008</v>
      </c>
      <c r="C37" s="119"/>
      <c r="D37" s="120"/>
    </row>
    <row r="38" spans="1:4" ht="21.95" customHeight="1" x14ac:dyDescent="0.25">
      <c r="A38" s="105" t="s">
        <v>447</v>
      </c>
      <c r="B38" s="106">
        <f>$B$37*(1+'0. Oppsett'!$C$13)</f>
        <v>53608310.659222744</v>
      </c>
      <c r="C38" s="107" t="s">
        <v>448</v>
      </c>
      <c r="D38" s="100"/>
    </row>
    <row r="39" spans="1:4" ht="21.95" customHeight="1" x14ac:dyDescent="0.25">
      <c r="A39" s="105" t="s">
        <v>449</v>
      </c>
      <c r="B39" s="106">
        <f>$B$38*(1+'0. Oppsett'!$C$14)</f>
        <v>55430993.221636318</v>
      </c>
      <c r="C39" s="107" t="s">
        <v>450</v>
      </c>
      <c r="D39" s="100"/>
    </row>
    <row r="40" spans="1:4" ht="20.100000000000001" customHeight="1" x14ac:dyDescent="0.25"/>
    <row r="41" spans="1:4" ht="15.95" customHeight="1" x14ac:dyDescent="0.25">
      <c r="A41" s="219" t="s">
        <v>451</v>
      </c>
      <c r="B41" s="207"/>
      <c r="C41" s="207"/>
      <c r="D41" s="207"/>
    </row>
    <row r="42" spans="1:4" ht="15.95" customHeight="1" x14ac:dyDescent="0.25">
      <c r="A42" s="26" t="s">
        <v>452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85.45194166666667</v>
      </c>
      <c r="C42" s="29" t="s">
        <v>453</v>
      </c>
      <c r="D42" s="29"/>
    </row>
    <row r="43" spans="1:4" x14ac:dyDescent="0.25">
      <c r="A43" s="26" t="s">
        <v>454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171.96120833333333</v>
      </c>
      <c r="C43" s="29"/>
      <c r="D43" s="29"/>
    </row>
    <row r="44" spans="1:4" ht="20.100000000000001" customHeight="1" x14ac:dyDescent="0.25">
      <c r="A44" s="29" t="s">
        <v>455</v>
      </c>
      <c r="B44" s="30">
        <f>IFERROR(B42*1.8+B43,0)</f>
        <v>325.77470333333338</v>
      </c>
      <c r="C44" s="29"/>
      <c r="D44" s="29"/>
    </row>
    <row r="45" spans="1:4" ht="24" customHeight="1" x14ac:dyDescent="0.25">
      <c r="A45" s="29" t="s">
        <v>456</v>
      </c>
      <c r="B45" s="31">
        <f>IFERROR(B42*1.8/B44,0)</f>
        <v>0.47214683468721547</v>
      </c>
      <c r="C45" s="29"/>
      <c r="D45" s="29"/>
    </row>
    <row r="46" spans="1:4" ht="24" customHeight="1" x14ac:dyDescent="0.25">
      <c r="A46" s="29" t="s">
        <v>457</v>
      </c>
      <c r="B46" s="31">
        <f>IFERROR(B43/B44,0)</f>
        <v>0.52785316531278448</v>
      </c>
      <c r="C46" s="29"/>
      <c r="D46" s="29"/>
    </row>
    <row r="47" spans="1:4" ht="15.95" customHeight="1" x14ac:dyDescent="0.25"/>
    <row r="48" spans="1:4" ht="15.95" customHeight="1" x14ac:dyDescent="0.25">
      <c r="A48" s="219" t="s">
        <v>458</v>
      </c>
      <c r="B48" s="207"/>
      <c r="C48" s="207"/>
      <c r="D48" s="207"/>
    </row>
    <row r="49" spans="1:4" ht="15.95" customHeight="1" x14ac:dyDescent="0.25">
      <c r="A49" s="121" t="s">
        <v>459</v>
      </c>
      <c r="B49" s="102">
        <f>IFERROR(B42*('0. Oppsett'!$C$15),0)</f>
        <v>1127965.6300000001</v>
      </c>
      <c r="C49" s="122"/>
      <c r="D49" s="104"/>
    </row>
    <row r="50" spans="1:4" x14ac:dyDescent="0.25">
      <c r="A50" s="121" t="s">
        <v>460</v>
      </c>
      <c r="B50" s="102">
        <f>IFERROR(B43*('0. Oppsett'!$C$15),0)</f>
        <v>2269887.9500000002</v>
      </c>
      <c r="C50" s="122"/>
      <c r="D50" s="104"/>
    </row>
    <row r="51" spans="1:4" x14ac:dyDescent="0.25">
      <c r="A51" s="121" t="s">
        <v>461</v>
      </c>
      <c r="B51" s="102">
        <f>('3a. Økonomirapport 201'!$S$11*-1)*(1+'0. Oppsett'!$C$13)*(1+'0. Oppsett'!$C$14)</f>
        <v>1181807.6064300002</v>
      </c>
      <c r="C51" s="122"/>
      <c r="D51" s="104"/>
    </row>
    <row r="52" spans="1:4" ht="20.100000000000001" customHeight="1" x14ac:dyDescent="0.25">
      <c r="A52" s="121" t="s">
        <v>462</v>
      </c>
      <c r="B52" s="102">
        <f>IFERROR(B39*B45,0)</f>
        <v>26171567.993164085</v>
      </c>
      <c r="C52" s="122"/>
      <c r="D52" s="104"/>
    </row>
    <row r="53" spans="1:4" ht="15.95" customHeight="1" x14ac:dyDescent="0.25">
      <c r="A53" s="121" t="s">
        <v>463</v>
      </c>
      <c r="B53" s="102">
        <f>IFERROR(B39*B46,0)</f>
        <v>29259425.228472233</v>
      </c>
      <c r="C53" s="122"/>
      <c r="D53" s="104"/>
    </row>
    <row r="54" spans="1:4" ht="15.95" customHeight="1" x14ac:dyDescent="0.25"/>
    <row r="55" spans="1:4" ht="15.95" customHeight="1" thickBot="1" x14ac:dyDescent="0.3">
      <c r="A55" s="32" t="s">
        <v>464</v>
      </c>
      <c r="B55" s="33">
        <f>IFERROR((($B$52-$B$49)+(-$B$51*($B$42/($B$42+$B$43))))/$B$42,0)</f>
        <v>288481.26918917743</v>
      </c>
    </row>
    <row r="56" spans="1:4" ht="15.95" customHeight="1" thickBot="1" x14ac:dyDescent="0.3">
      <c r="A56" s="32" t="s">
        <v>465</v>
      </c>
      <c r="B56" s="33">
        <f>IFERROR((($B$53-$B$50)+(-$B$51*($B$43/($B$42+$B$43))))/$B$43,0)</f>
        <v>152360.21950799524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18" workbookViewId="0">
      <selection activeCell="C23" sqref="C23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21" t="s">
        <v>466</v>
      </c>
      <c r="B1" s="221"/>
      <c r="C1" s="221"/>
      <c r="D1" s="221"/>
      <c r="E1" s="221"/>
    </row>
    <row r="2" spans="1:5" ht="20.100000000000001" customHeight="1" x14ac:dyDescent="0.25">
      <c r="A2" s="194" t="s">
        <v>406</v>
      </c>
      <c r="B2" s="194"/>
      <c r="C2" s="194"/>
      <c r="D2" s="194"/>
      <c r="E2" s="194"/>
    </row>
    <row r="3" spans="1:5" ht="26.1" customHeight="1" x14ac:dyDescent="0.25">
      <c r="A3" s="25" t="s">
        <v>407</v>
      </c>
      <c r="B3" s="25" t="s">
        <v>467</v>
      </c>
      <c r="C3" s="25" t="s">
        <v>468</v>
      </c>
      <c r="D3" s="25" t="s">
        <v>409</v>
      </c>
      <c r="E3" s="25" t="s">
        <v>410</v>
      </c>
    </row>
    <row r="4" spans="1:5" ht="20.100000000000001" customHeight="1" x14ac:dyDescent="0.25">
      <c r="A4" s="217" t="s">
        <v>411</v>
      </c>
      <c r="B4" s="217"/>
      <c r="C4" s="217"/>
      <c r="D4" s="217"/>
      <c r="E4" s="217"/>
    </row>
    <row r="5" spans="1:5" ht="15.95" customHeight="1" x14ac:dyDescent="0.25">
      <c r="A5" s="89" t="s">
        <v>412</v>
      </c>
      <c r="B5" s="91">
        <f>IFERROR('3a. Økonomirapport 201'!$V$4,0)</f>
        <v>0</v>
      </c>
      <c r="C5" s="91">
        <f>IFERROR('3a. Økonomirapport 201'!$W$4,0)</f>
        <v>0</v>
      </c>
      <c r="D5" s="92" t="s">
        <v>413</v>
      </c>
      <c r="E5" s="93"/>
    </row>
    <row r="6" spans="1:5" ht="15.95" customHeight="1" x14ac:dyDescent="0.25">
      <c r="A6" s="89" t="s">
        <v>415</v>
      </c>
      <c r="B6" s="91">
        <f>IFERROR('3a. Økonomirapport 201'!$V$5,0)</f>
        <v>0</v>
      </c>
      <c r="C6" s="91">
        <f>IFERROR('3a. Økonomirapport 201'!$W$5,0)</f>
        <v>0</v>
      </c>
      <c r="D6" s="92" t="s">
        <v>416</v>
      </c>
      <c r="E6" s="93" t="s">
        <v>417</v>
      </c>
    </row>
    <row r="7" spans="1:5" ht="15.95" customHeight="1" x14ac:dyDescent="0.25">
      <c r="A7" s="89" t="s">
        <v>203</v>
      </c>
      <c r="B7" s="91">
        <f>IFERROR('3a. Økonomirapport 201'!$V$6,0)</f>
        <v>0</v>
      </c>
      <c r="C7" s="91">
        <f>IFERROR('3a. Økonomirapport 201'!$W$6,0)</f>
        <v>0</v>
      </c>
      <c r="D7" s="92" t="s">
        <v>418</v>
      </c>
      <c r="E7" s="93"/>
    </row>
    <row r="8" spans="1:5" ht="15.95" customHeight="1" x14ac:dyDescent="0.25">
      <c r="A8" s="89" t="s">
        <v>419</v>
      </c>
      <c r="B8" s="91">
        <f>IFERROR(-(B6*(1+'0. Oppsett'!$C$11)),0)</f>
        <v>0</v>
      </c>
      <c r="C8" s="91">
        <f>IFERROR(-(C6*(1+'0. Oppsett'!$C$11)),0)</f>
        <v>0</v>
      </c>
      <c r="D8" s="133"/>
      <c r="E8" s="93"/>
    </row>
    <row r="9" spans="1:5" ht="15.95" customHeight="1" x14ac:dyDescent="0.25">
      <c r="A9" s="89" t="s">
        <v>420</v>
      </c>
      <c r="B9" s="91">
        <f>IFERROR('3a. Økonomirapport 201'!$V$7,0)</f>
        <v>0</v>
      </c>
      <c r="C9" s="91">
        <f>IFERROR('3a. Økonomirapport 201'!$W$7,0)</f>
        <v>0</v>
      </c>
      <c r="D9" s="92" t="s">
        <v>421</v>
      </c>
      <c r="E9" s="93"/>
    </row>
    <row r="10" spans="1:5" ht="15.95" customHeight="1" x14ac:dyDescent="0.25">
      <c r="A10" s="89" t="s">
        <v>422</v>
      </c>
      <c r="B10" s="91">
        <f>IFERROR('3a. Økonomirapport 201'!$V$8,0)</f>
        <v>0</v>
      </c>
      <c r="C10" s="91">
        <f>IFERROR('3a. Økonomirapport 201'!$W$8,0)</f>
        <v>0</v>
      </c>
      <c r="D10" s="92" t="s">
        <v>423</v>
      </c>
      <c r="E10" s="93"/>
    </row>
    <row r="11" spans="1:5" ht="15.95" customHeight="1" x14ac:dyDescent="0.25">
      <c r="A11" s="89" t="s">
        <v>424</v>
      </c>
      <c r="B11" s="91">
        <f>IFERROR('3a. Økonomirapport 201'!$V$9,0)</f>
        <v>0</v>
      </c>
      <c r="C11" s="91">
        <f>IFERROR('3a. Økonomirapport 201'!$W$9,0)</f>
        <v>0</v>
      </c>
      <c r="D11" s="92" t="s">
        <v>425</v>
      </c>
      <c r="E11" s="93"/>
    </row>
    <row r="12" spans="1:5" ht="15.95" customHeight="1" x14ac:dyDescent="0.25">
      <c r="A12" s="89" t="s">
        <v>426</v>
      </c>
      <c r="B12" s="91">
        <f>IFERROR('3a. Økonomirapport 201'!$V$10,0)</f>
        <v>0</v>
      </c>
      <c r="C12" s="91">
        <f>IFERROR('3a. Økonomirapport 201'!$W$10,0)</f>
        <v>0</v>
      </c>
      <c r="D12" s="92" t="s">
        <v>427</v>
      </c>
      <c r="E12" s="93"/>
    </row>
    <row r="13" spans="1:5" ht="15.95" customHeight="1" x14ac:dyDescent="0.25">
      <c r="A13" s="89" t="s">
        <v>469</v>
      </c>
      <c r="B13" s="91">
        <f>IFERROR('3a. Økonomirapport 201'!$V$12,0)</f>
        <v>0</v>
      </c>
      <c r="C13" s="91">
        <f>IFERROR('3a. Økonomirapport 201'!$W$12,0)</f>
        <v>0</v>
      </c>
      <c r="D13" s="92" t="s">
        <v>429</v>
      </c>
      <c r="E13" s="93"/>
    </row>
    <row r="14" spans="1:5" ht="21.95" customHeight="1" thickBot="1" x14ac:dyDescent="0.3">
      <c r="A14" s="26" t="s">
        <v>430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25">
      <c r="A15" s="209" t="s">
        <v>431</v>
      </c>
      <c r="B15" s="209"/>
      <c r="C15" s="209"/>
      <c r="D15" s="209"/>
      <c r="E15" s="209"/>
    </row>
    <row r="16" spans="1:5" ht="15.95" customHeight="1" x14ac:dyDescent="0.25">
      <c r="A16" s="90" t="s">
        <v>470</v>
      </c>
      <c r="B16" s="18">
        <f>IFERROR('3b. Økonomirapport 221'!$W$4,0)</f>
        <v>0</v>
      </c>
      <c r="C16" s="18">
        <f>IFERROR('3b. Økonomirapport 221'!$X$4,0)</f>
        <v>0</v>
      </c>
      <c r="D16" s="92" t="s">
        <v>413</v>
      </c>
      <c r="E16" s="93"/>
    </row>
    <row r="17" spans="1:5" ht="15.95" customHeight="1" x14ac:dyDescent="0.25">
      <c r="A17" s="89" t="s">
        <v>415</v>
      </c>
      <c r="B17" s="18">
        <f>IFERROR('3b. Økonomirapport 221'!W5,0)</f>
        <v>0</v>
      </c>
      <c r="C17" s="18">
        <f>IFERROR('3b. Økonomirapport 221'!X5,0)</f>
        <v>0</v>
      </c>
      <c r="D17" s="92" t="s">
        <v>416</v>
      </c>
      <c r="E17" s="93"/>
    </row>
    <row r="18" spans="1:5" ht="15.95" customHeight="1" x14ac:dyDescent="0.25">
      <c r="A18" s="89" t="s">
        <v>203</v>
      </c>
      <c r="B18" s="18">
        <f>IFERROR('3b. Økonomirapport 221'!W6,0)</f>
        <v>0</v>
      </c>
      <c r="C18" s="18">
        <f>IFERROR('3b. Økonomirapport 221'!X6,0)</f>
        <v>0</v>
      </c>
      <c r="D18" s="92" t="s">
        <v>418</v>
      </c>
      <c r="E18" s="93"/>
    </row>
    <row r="19" spans="1:5" ht="15.95" customHeight="1" x14ac:dyDescent="0.25">
      <c r="A19" s="89" t="s">
        <v>419</v>
      </c>
      <c r="B19" s="18">
        <f>IFERROR(-(B17*(1+'0. Oppsett'!$C$11)),0)</f>
        <v>0</v>
      </c>
      <c r="C19" s="18">
        <f>IFERROR(-(C17*(1+'0. Oppsett'!$C$11)),0)</f>
        <v>0</v>
      </c>
      <c r="D19" s="92"/>
      <c r="E19" s="93"/>
    </row>
    <row r="20" spans="1:5" ht="15.95" customHeight="1" x14ac:dyDescent="0.25">
      <c r="A20" s="89" t="s">
        <v>420</v>
      </c>
      <c r="B20" s="18">
        <f>IFERROR('3b. Økonomirapport 221'!W7,0)</f>
        <v>0</v>
      </c>
      <c r="C20" s="18">
        <f>IFERROR('3b. Økonomirapport 221'!X7,0)</f>
        <v>0</v>
      </c>
      <c r="D20" s="92" t="s">
        <v>421</v>
      </c>
      <c r="E20" s="93"/>
    </row>
    <row r="21" spans="1:5" ht="15.95" customHeight="1" x14ac:dyDescent="0.25">
      <c r="A21" s="89" t="s">
        <v>422</v>
      </c>
      <c r="B21" s="18">
        <f>IFERROR('3b. Økonomirapport 221'!W8,0)</f>
        <v>0</v>
      </c>
      <c r="C21" s="18">
        <f>IFERROR('3b. Økonomirapport 221'!X8,0)</f>
        <v>0</v>
      </c>
      <c r="D21" s="92" t="s">
        <v>423</v>
      </c>
      <c r="E21" s="93"/>
    </row>
    <row r="22" spans="1:5" ht="15.95" customHeight="1" x14ac:dyDescent="0.25">
      <c r="A22" s="89" t="s">
        <v>424</v>
      </c>
      <c r="B22" s="18">
        <f>IFERROR('3b. Økonomirapport 221'!W9,0)</f>
        <v>0</v>
      </c>
      <c r="C22" s="18">
        <f>IFERROR('3b. Økonomirapport 221'!X9,0)</f>
        <v>0</v>
      </c>
      <c r="D22" s="92" t="s">
        <v>425</v>
      </c>
      <c r="E22" s="93"/>
    </row>
    <row r="23" spans="1:5" ht="15.95" customHeight="1" x14ac:dyDescent="0.25">
      <c r="A23" s="89" t="s">
        <v>426</v>
      </c>
      <c r="B23" s="18">
        <f>IFERROR('3b. Økonomirapport 221'!W10,0)</f>
        <v>0</v>
      </c>
      <c r="C23" s="18">
        <f>IFERROR('3b. Økonomirapport 221'!X10,0)</f>
        <v>0</v>
      </c>
      <c r="D23" s="92" t="s">
        <v>427</v>
      </c>
      <c r="E23" s="93"/>
    </row>
    <row r="24" spans="1:5" ht="15.95" customHeight="1" x14ac:dyDescent="0.25">
      <c r="A24" s="89" t="s">
        <v>433</v>
      </c>
      <c r="B24" s="21">
        <v>0</v>
      </c>
      <c r="C24" s="21">
        <v>0</v>
      </c>
      <c r="D24" s="92" t="s">
        <v>434</v>
      </c>
      <c r="E24" s="93" t="s">
        <v>471</v>
      </c>
    </row>
    <row r="25" spans="1:5" ht="21.95" customHeight="1" thickBot="1" x14ac:dyDescent="0.3">
      <c r="A25" s="26" t="s">
        <v>436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25">
      <c r="A26" s="209" t="s">
        <v>437</v>
      </c>
      <c r="B26" s="209"/>
      <c r="C26" s="209"/>
      <c r="D26" s="209"/>
      <c r="E26" s="209"/>
    </row>
    <row r="27" spans="1:5" ht="15.95" customHeight="1" x14ac:dyDescent="0.25">
      <c r="A27" s="89" t="s">
        <v>438</v>
      </c>
      <c r="B27" s="21">
        <v>0</v>
      </c>
      <c r="C27" s="21">
        <v>0</v>
      </c>
      <c r="D27" s="92"/>
      <c r="E27" s="93" t="s">
        <v>471</v>
      </c>
    </row>
    <row r="28" spans="1:5" ht="15.95" customHeight="1" x14ac:dyDescent="0.25">
      <c r="A28" s="89" t="s">
        <v>439</v>
      </c>
      <c r="B28" s="21">
        <v>0</v>
      </c>
      <c r="C28" s="21">
        <v>0</v>
      </c>
      <c r="D28" s="92"/>
      <c r="E28" s="93" t="s">
        <v>471</v>
      </c>
    </row>
    <row r="29" spans="1:5" ht="15.95" customHeight="1" x14ac:dyDescent="0.25">
      <c r="A29" s="89" t="s">
        <v>440</v>
      </c>
      <c r="B29" s="21">
        <v>0</v>
      </c>
      <c r="C29" s="21">
        <v>0</v>
      </c>
      <c r="D29" s="92"/>
      <c r="E29" s="93" t="s">
        <v>471</v>
      </c>
    </row>
    <row r="30" spans="1:5" ht="15.95" customHeight="1" x14ac:dyDescent="0.25">
      <c r="A30" s="89" t="s">
        <v>441</v>
      </c>
      <c r="B30" s="21">
        <v>0</v>
      </c>
      <c r="C30" s="21">
        <v>0</v>
      </c>
      <c r="D30" s="92"/>
      <c r="E30" s="93" t="s">
        <v>471</v>
      </c>
    </row>
    <row r="31" spans="1:5" ht="15.95" customHeight="1" x14ac:dyDescent="0.25">
      <c r="A31" s="89" t="s">
        <v>472</v>
      </c>
      <c r="B31" s="21">
        <v>0</v>
      </c>
      <c r="C31" s="21">
        <v>0</v>
      </c>
      <c r="D31" s="92"/>
      <c r="E31" s="93" t="s">
        <v>471</v>
      </c>
    </row>
    <row r="32" spans="1:5" ht="15.95" customHeight="1" x14ac:dyDescent="0.25">
      <c r="A32" s="89" t="s">
        <v>473</v>
      </c>
      <c r="B32" s="21">
        <v>0</v>
      </c>
      <c r="C32" s="21">
        <v>0</v>
      </c>
      <c r="D32" s="92"/>
      <c r="E32" s="93" t="s">
        <v>471</v>
      </c>
    </row>
    <row r="33" spans="1:5" ht="21.95" customHeight="1" thickBot="1" x14ac:dyDescent="0.3">
      <c r="A33" s="95" t="s">
        <v>443</v>
      </c>
      <c r="B33" s="96">
        <f>IFERROR(SUM(B27,B28,B29,B30,B31,B32),0)</f>
        <v>0</v>
      </c>
      <c r="C33" s="132"/>
      <c r="D33" s="97"/>
      <c r="E33" s="97"/>
    </row>
    <row r="34" spans="1:5" ht="21.95" customHeight="1" x14ac:dyDescent="0.25">
      <c r="A34" s="98" t="s">
        <v>444</v>
      </c>
      <c r="B34" s="99">
        <f>IFERROR(B14+B25+B33,0)</f>
        <v>0</v>
      </c>
      <c r="C34" s="99">
        <f>IFERROR(C14+C25+C33,0)</f>
        <v>0</v>
      </c>
      <c r="D34" s="100"/>
      <c r="E34" s="100"/>
    </row>
    <row r="35" spans="1:5" ht="15.95" customHeight="1" x14ac:dyDescent="0.25">
      <c r="A35" s="101" t="s">
        <v>445</v>
      </c>
      <c r="B35" s="102">
        <f>IFERROR(B34*'0. Oppsett'!$C$12,0)</f>
        <v>0</v>
      </c>
      <c r="C35" s="102">
        <f>IFERROR(C34*'0. Oppsett'!$C$12,0)</f>
        <v>0</v>
      </c>
      <c r="D35" s="103">
        <f>'0. Oppsett'!$C$12</f>
        <v>4.7E-2</v>
      </c>
      <c r="E35" s="100"/>
    </row>
    <row r="36" spans="1:5" ht="21.95" customHeight="1" x14ac:dyDescent="0.25">
      <c r="A36" s="98" t="s">
        <v>446</v>
      </c>
      <c r="B36" s="99">
        <f>IFERROR(B34+B35,0)</f>
        <v>0</v>
      </c>
      <c r="C36" s="99">
        <f>IFERROR(C34+C35,0)</f>
        <v>0</v>
      </c>
      <c r="D36" s="100"/>
      <c r="E36" s="100"/>
    </row>
    <row r="37" spans="1:5" ht="21.95" customHeight="1" x14ac:dyDescent="0.25">
      <c r="A37" s="105" t="s">
        <v>447</v>
      </c>
      <c r="B37" s="106">
        <f>$B$36*(1+'0. Oppsett'!$C$13)</f>
        <v>0</v>
      </c>
      <c r="C37" s="106">
        <f>$C$36*(1+'0. Oppsett'!$C$13)</f>
        <v>0</v>
      </c>
      <c r="D37" s="107" t="s">
        <v>448</v>
      </c>
      <c r="E37" s="100"/>
    </row>
    <row r="38" spans="1:5" ht="21.95" customHeight="1" x14ac:dyDescent="0.25">
      <c r="A38" s="105" t="s">
        <v>449</v>
      </c>
      <c r="B38" s="106">
        <f>$B$37*(1+'0. Oppsett'!$C$14)</f>
        <v>0</v>
      </c>
      <c r="C38" s="106">
        <f>$C$37*(1+'0. Oppsett'!$C$14)</f>
        <v>0</v>
      </c>
      <c r="D38" s="107" t="s">
        <v>450</v>
      </c>
      <c r="E38" s="100"/>
    </row>
    <row r="39" spans="1:5" ht="20.100000000000001" customHeight="1" x14ac:dyDescent="0.25"/>
    <row r="40" spans="1:5" ht="15.95" customHeight="1" x14ac:dyDescent="0.25">
      <c r="A40" s="219" t="s">
        <v>474</v>
      </c>
      <c r="B40" s="219"/>
      <c r="C40" s="219"/>
      <c r="D40" s="219"/>
      <c r="E40" s="219"/>
    </row>
    <row r="41" spans="1:5" ht="15.95" customHeight="1" x14ac:dyDescent="0.25">
      <c r="A41" s="95" t="s">
        <v>452</v>
      </c>
      <c r="B41" s="21"/>
      <c r="C41" s="21"/>
      <c r="D41" s="122" t="s">
        <v>453</v>
      </c>
      <c r="E41" s="100" t="s">
        <v>475</v>
      </c>
    </row>
    <row r="42" spans="1:5" x14ac:dyDescent="0.25">
      <c r="A42" s="95" t="s">
        <v>454</v>
      </c>
      <c r="B42" s="21"/>
      <c r="C42" s="21"/>
      <c r="D42" s="100"/>
      <c r="E42" s="100" t="s">
        <v>475</v>
      </c>
    </row>
    <row r="43" spans="1:5" ht="20.100000000000001" customHeight="1" x14ac:dyDescent="0.25">
      <c r="A43" s="101" t="s">
        <v>455</v>
      </c>
      <c r="B43" s="130">
        <f>IFERROR(B41*1.8+B42,0)</f>
        <v>0</v>
      </c>
      <c r="C43" s="130">
        <f>IFERROR(C41*1.8+C42,0)</f>
        <v>0</v>
      </c>
      <c r="D43" s="100"/>
      <c r="E43" s="100"/>
    </row>
    <row r="44" spans="1:5" ht="24" customHeight="1" x14ac:dyDescent="0.25">
      <c r="A44" s="101" t="s">
        <v>456</v>
      </c>
      <c r="B44" s="131">
        <f>IFERROR(B41*1.8/B43,0)</f>
        <v>0</v>
      </c>
      <c r="C44" s="131">
        <f>IFERROR(C41*1.8/C43,0)</f>
        <v>0</v>
      </c>
      <c r="D44" s="100"/>
      <c r="E44" s="100"/>
    </row>
    <row r="45" spans="1:5" ht="24" customHeight="1" x14ac:dyDescent="0.25">
      <c r="A45" s="101" t="s">
        <v>457</v>
      </c>
      <c r="B45" s="131">
        <f>IFERROR(B42/B43,0)</f>
        <v>0</v>
      </c>
      <c r="C45" s="131">
        <f>IFERROR(C42/C43,0)</f>
        <v>0</v>
      </c>
      <c r="D45" s="100"/>
      <c r="E45" s="100"/>
    </row>
    <row r="46" spans="1:5" ht="15.95" customHeight="1" x14ac:dyDescent="0.25"/>
    <row r="47" spans="1:5" ht="15.95" customHeight="1" x14ac:dyDescent="0.25">
      <c r="A47" s="219" t="s">
        <v>476</v>
      </c>
      <c r="B47" s="219"/>
      <c r="C47" s="219"/>
      <c r="D47" s="219"/>
      <c r="E47" s="219"/>
    </row>
    <row r="48" spans="1:5" ht="20.100000000000001" customHeight="1" x14ac:dyDescent="0.25">
      <c r="A48" s="121" t="s">
        <v>477</v>
      </c>
      <c r="B48" s="102">
        <f>IFERROR(B38*B44,0)</f>
        <v>0</v>
      </c>
      <c r="C48" s="102">
        <f>IFERROR(C38*C44,0)</f>
        <v>0</v>
      </c>
      <c r="D48" s="122"/>
      <c r="E48" s="104"/>
    </row>
    <row r="49" spans="1:5" ht="15.95" customHeight="1" x14ac:dyDescent="0.25">
      <c r="A49" s="121" t="s">
        <v>478</v>
      </c>
      <c r="B49" s="102">
        <f>IFERROR(B38*B45,0)</f>
        <v>0</v>
      </c>
      <c r="C49" s="102">
        <f>IFERROR(C38*C45,0)</f>
        <v>0</v>
      </c>
      <c r="D49" s="122"/>
      <c r="E49" s="104"/>
    </row>
    <row r="50" spans="1:5" ht="15.95" customHeight="1" x14ac:dyDescent="0.25">
      <c r="A50" s="127"/>
      <c r="B50" s="128"/>
      <c r="C50" s="128"/>
      <c r="D50" s="129"/>
      <c r="E50" s="107"/>
    </row>
    <row r="51" spans="1:5" ht="15.95" customHeight="1" x14ac:dyDescent="0.25">
      <c r="A51" s="127"/>
      <c r="B51" s="128"/>
      <c r="C51" s="128"/>
      <c r="D51" s="129"/>
      <c r="E51" s="107"/>
    </row>
    <row r="52" spans="1:5" ht="15.95" customHeight="1" x14ac:dyDescent="0.25">
      <c r="B52" t="s">
        <v>479</v>
      </c>
      <c r="C52" t="s">
        <v>479</v>
      </c>
    </row>
    <row r="53" spans="1:5" ht="15.95" customHeight="1" thickBot="1" x14ac:dyDescent="0.3">
      <c r="A53" s="32" t="s">
        <v>480</v>
      </c>
      <c r="B53" s="33">
        <f>IFERROR((B48)/B41,0)</f>
        <v>0</v>
      </c>
      <c r="C53" s="33">
        <f>IFERROR((C48)/C41,0)</f>
        <v>0</v>
      </c>
    </row>
    <row r="54" spans="1:5" ht="15.95" customHeight="1" thickBot="1" x14ac:dyDescent="0.3">
      <c r="A54" s="32" t="s">
        <v>481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Q32" sqref="Q32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53" t="s">
        <v>482</v>
      </c>
      <c r="B1" s="53"/>
      <c r="C1" s="53"/>
      <c r="D1" s="53"/>
      <c r="E1" s="53"/>
      <c r="F1" s="53"/>
      <c r="G1" s="53"/>
      <c r="H1" s="53"/>
      <c r="I1" s="53"/>
    </row>
    <row r="2" spans="1:14" x14ac:dyDescent="0.25">
      <c r="A2" s="222" t="s">
        <v>483</v>
      </c>
      <c r="B2" s="223"/>
      <c r="C2" s="223"/>
      <c r="D2" s="223"/>
      <c r="E2" s="223"/>
      <c r="F2" s="223"/>
      <c r="G2" s="223"/>
      <c r="H2" s="223"/>
      <c r="I2" s="223"/>
    </row>
    <row r="3" spans="1:14" ht="21" customHeight="1" x14ac:dyDescent="0.25">
      <c r="A3" s="224" t="s">
        <v>484</v>
      </c>
      <c r="B3" s="207"/>
      <c r="C3" s="207"/>
      <c r="D3" s="9"/>
      <c r="E3" s="225" t="s">
        <v>485</v>
      </c>
      <c r="F3" s="226"/>
      <c r="G3" s="226"/>
      <c r="H3" s="226"/>
      <c r="I3" s="227"/>
      <c r="K3" s="151" t="s">
        <v>486</v>
      </c>
      <c r="L3" s="151"/>
      <c r="M3" s="151">
        <f>MAXA('1.B BASIL-resultatregnskap'!$A$3:$A$400)</f>
        <v>0</v>
      </c>
      <c r="N3" t="s">
        <v>487</v>
      </c>
    </row>
    <row r="4" spans="1:14" ht="90" x14ac:dyDescent="0.25">
      <c r="A4" s="9" t="s">
        <v>488</v>
      </c>
      <c r="B4" s="9" t="s">
        <v>489</v>
      </c>
      <c r="C4" s="9" t="s">
        <v>490</v>
      </c>
      <c r="D4" s="9" t="s">
        <v>491</v>
      </c>
      <c r="E4" s="5" t="s">
        <v>492</v>
      </c>
      <c r="F4" s="5" t="s">
        <v>493</v>
      </c>
      <c r="G4" s="5" t="s">
        <v>494</v>
      </c>
      <c r="H4" s="5" t="s">
        <v>495</v>
      </c>
      <c r="I4" s="5" t="s">
        <v>496</v>
      </c>
    </row>
    <row r="5" spans="1:14" x14ac:dyDescent="0.25">
      <c r="A5" s="134" cm="1">
        <f t="array" ref="A5">_xlfn.SEQUENCE(COUNTA(_xlfn.ANCHORARRAY(B5)),1,1,1)</f>
        <v>1</v>
      </c>
      <c r="B5" s="135" t="e" cm="1">
        <f t="array" ref="B5">_xlfn.UNIQUE(_xlfn._TRO_TRAILING('1.B BASIL-resultatregnskap'!C3:C200))</f>
        <v>#REF!</v>
      </c>
      <c r="C5" s="136" t="e" cm="1">
        <f t="array" ref="C5">_xlfn.UNIQUE(_xlfn._TRO_TRAILING('1.B BASIL-resultatregnskap'!B3:B200))</f>
        <v>#REF!</v>
      </c>
      <c r="D5" s="136" t="str" cm="1">
        <f t="array" ref="D5">IFERROR(_xlfn.XLOOKUP(CLEAN(TRIM(_xlfn.ANCHORARRAY($C5))),CLEAN(TRIM(factPensjon[Virksomhetsnr.])),factPensjon[Forpliktelser]),"")</f>
        <v/>
      </c>
      <c r="E5" s="19" t="s">
        <v>497</v>
      </c>
      <c r="F5" s="137">
        <f>IFERROR(IF(E5="A",'0. Oppsett'!$C$23,IF(E5="B",'0. Oppsett'!$C$24,IF(E5="C",'0. Oppsett'!$C$25,""))),"")</f>
        <v>0.11</v>
      </c>
      <c r="G5" s="138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39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39" t="e">
        <f>IF(OR(E5="",H5="",NOT(AND(ISNUMBER(F5),ISNUMBER(H5)))),"",H5*F5*(1+'0. Oppsett'!$C$11))</f>
        <v>#REF!</v>
      </c>
    </row>
    <row r="6" spans="1:14" x14ac:dyDescent="0.25">
      <c r="A6" s="134"/>
      <c r="B6" s="90"/>
      <c r="C6" s="136"/>
      <c r="D6" s="135"/>
      <c r="E6" s="19" t="s">
        <v>498</v>
      </c>
      <c r="F6" s="137">
        <f>IFERROR(IF(E6="A",'0. Oppsett'!$C$23,IF(E6="B",'0. Oppsett'!$C$24,IF(E6="C",'0. Oppsett'!$C$25,""))),"")</f>
        <v>0.08</v>
      </c>
      <c r="G6" s="138"/>
      <c r="H6" s="139"/>
      <c r="I6" s="139" t="str">
        <f>IF(OR(E6="",H6="",NOT(AND(ISNUMBER(F6),ISNUMBER(H6)))),"",H6*F6*(1+'0. Oppsett'!$C$11))</f>
        <v/>
      </c>
    </row>
    <row r="7" spans="1:14" x14ac:dyDescent="0.25">
      <c r="A7" s="134"/>
      <c r="B7" s="90"/>
      <c r="C7" s="136"/>
      <c r="D7" s="136"/>
      <c r="E7" s="19" t="s">
        <v>499</v>
      </c>
      <c r="F7" s="137">
        <f>IFERROR(IF(E7="A",'0. Oppsett'!$C$23,IF(E7="B",'0. Oppsett'!$C$24,IF(E7="C",'0. Oppsett'!$C$25,""))),"")</f>
        <v>0.05</v>
      </c>
      <c r="G7" s="138"/>
      <c r="H7" s="139"/>
      <c r="I7" s="139" t="str">
        <f>IF(OR(E7="",H7="",NOT(AND(ISNUMBER(F7),ISNUMBER(H7)))),"",H7*F7*(1+'0. Oppsett'!$C$11))</f>
        <v/>
      </c>
    </row>
    <row r="8" spans="1:14" x14ac:dyDescent="0.25">
      <c r="A8" s="134"/>
      <c r="B8" s="90"/>
      <c r="C8" s="136"/>
      <c r="D8" s="136"/>
      <c r="E8" s="19" t="s">
        <v>497</v>
      </c>
      <c r="F8" s="137">
        <f>IFERROR(IF(E8="A",'0. Oppsett'!$C$23,IF(E8="B",'0. Oppsett'!$C$24,IF(E8="C",'0. Oppsett'!$C$25,""))),"")</f>
        <v>0.11</v>
      </c>
      <c r="G8" s="138"/>
      <c r="H8" s="139"/>
      <c r="I8" s="139" t="str">
        <f>IF(OR(E8="",H8="",NOT(AND(ISNUMBER(F8),ISNUMBER(H8)))),"",H8*F8*(1+'0. Oppsett'!$C$11))</f>
        <v/>
      </c>
    </row>
    <row r="9" spans="1:14" x14ac:dyDescent="0.25">
      <c r="A9" s="134"/>
      <c r="B9" s="90"/>
      <c r="C9" s="136"/>
      <c r="D9" s="136"/>
      <c r="E9" s="19" t="s">
        <v>497</v>
      </c>
      <c r="F9" s="137">
        <f>IFERROR(IF(E9="A",'0. Oppsett'!$C$23,IF(E9="B",'0. Oppsett'!$C$24,IF(E9="C",'0. Oppsett'!$C$25,""))),"")</f>
        <v>0.11</v>
      </c>
      <c r="G9" s="138"/>
      <c r="H9" s="139"/>
      <c r="I9" s="139" t="str">
        <f>IF(OR(E9="",H9="",NOT(AND(ISNUMBER(F9),ISNUMBER(H9)))),"",H9*F9*(1+'0. Oppsett'!$C$11))</f>
        <v/>
      </c>
    </row>
    <row r="10" spans="1:14" x14ac:dyDescent="0.25">
      <c r="A10" s="134"/>
      <c r="B10" s="90"/>
      <c r="C10" s="136"/>
      <c r="D10" s="136"/>
      <c r="E10" s="19" t="s">
        <v>497</v>
      </c>
      <c r="F10" s="137">
        <f>IFERROR(IF(E10="A",'0. Oppsett'!$C$23,IF(E10="B",'0. Oppsett'!$C$24,IF(E10="C",'0. Oppsett'!$C$25,""))),"")</f>
        <v>0.11</v>
      </c>
      <c r="G10" s="138"/>
      <c r="H10" s="139"/>
      <c r="I10" s="139" t="str">
        <f>IF(OR(E10="",H10="",NOT(AND(ISNUMBER(F10),ISNUMBER(H10)))),"",H10*F10*(1+'0. Oppsett'!$C$11))</f>
        <v/>
      </c>
    </row>
    <row r="11" spans="1:14" x14ac:dyDescent="0.25">
      <c r="A11" s="134"/>
      <c r="B11" s="90"/>
      <c r="C11" s="136"/>
      <c r="D11" s="136"/>
      <c r="E11" s="19" t="s">
        <v>497</v>
      </c>
      <c r="F11" s="137">
        <f>IFERROR(IF(E11="A",'0. Oppsett'!$C$23,IF(E11="B",'0. Oppsett'!$C$24,IF(E11="C",'0. Oppsett'!$C$25,""))),"")</f>
        <v>0.11</v>
      </c>
      <c r="G11" s="138"/>
      <c r="H11" s="139"/>
      <c r="I11" s="139" t="str">
        <f>IF(OR(E11="",H11="",NOT(AND(ISNUMBER(F11),ISNUMBER(H11)))),"",H11*F11*(1+'0. Oppsett'!$C$11))</f>
        <v/>
      </c>
    </row>
    <row r="12" spans="1:14" x14ac:dyDescent="0.25">
      <c r="A12" s="134"/>
      <c r="B12" s="90"/>
      <c r="C12" s="136"/>
      <c r="D12" s="136"/>
      <c r="E12" s="19"/>
      <c r="F12" s="137" t="str">
        <f>IFERROR(IF(E12="A",'0. Oppsett'!$C$23,IF(E12="B",'0. Oppsett'!$C$24,IF(E12="C",'0. Oppsett'!$C$25,""))),"")</f>
        <v/>
      </c>
      <c r="G12" s="138"/>
      <c r="H12" s="139"/>
      <c r="I12" s="139" t="str">
        <f>IF(OR(E12="",H12="",NOT(AND(ISNUMBER(F12),ISNUMBER(H12)))),"",H12*F12*(1+'0. Oppsett'!$C$11))</f>
        <v/>
      </c>
    </row>
    <row r="13" spans="1:14" x14ac:dyDescent="0.25">
      <c r="A13" s="134"/>
      <c r="B13" s="90"/>
      <c r="C13" s="136"/>
      <c r="D13" s="136"/>
      <c r="E13" s="19"/>
      <c r="F13" s="137" t="str">
        <f>IFERROR(IF(E13="A",'0. Oppsett'!$C$23,IF(E13="B",'0. Oppsett'!$C$24,IF(E13="C",'0. Oppsett'!$C$25,""))),"")</f>
        <v/>
      </c>
      <c r="G13" s="138"/>
      <c r="H13" s="139"/>
      <c r="I13" s="139" t="str">
        <f>IF(OR(E13="",H13="",NOT(AND(ISNUMBER(F13),ISNUMBER(H13)))),"",H13*F13*(1+'0. Oppsett'!$C$11))</f>
        <v/>
      </c>
    </row>
    <row r="14" spans="1:14" x14ac:dyDescent="0.25">
      <c r="A14" s="134"/>
      <c r="B14" s="90"/>
      <c r="C14" s="136"/>
      <c r="D14" s="136"/>
      <c r="E14" s="19"/>
      <c r="F14" s="137" t="str">
        <f>IFERROR(IF(E14="A",'0. Oppsett'!$C$23,IF(E14="B",'0. Oppsett'!$C$24,IF(E14="C",'0. Oppsett'!$C$25,""))),"")</f>
        <v/>
      </c>
      <c r="G14" s="138"/>
      <c r="H14" s="139"/>
      <c r="I14" s="139" t="str">
        <f>IF(OR(E14="",H14="",NOT(AND(ISNUMBER(F14),ISNUMBER(H14)))),"",H14*F14*(1+'0. Oppsett'!$C$11))</f>
        <v/>
      </c>
    </row>
    <row r="15" spans="1:14" x14ac:dyDescent="0.25">
      <c r="A15" s="134"/>
      <c r="B15" s="90"/>
      <c r="C15" s="136"/>
      <c r="D15" s="136"/>
      <c r="E15" s="19"/>
      <c r="F15" s="137" t="str">
        <f>IFERROR(IF(E15="A",'0. Oppsett'!$C$23,IF(E15="B",'0. Oppsett'!$C$24,IF(E15="C",'0. Oppsett'!$C$25,""))),"")</f>
        <v/>
      </c>
      <c r="G15" s="138"/>
      <c r="H15" s="139"/>
      <c r="I15" s="139" t="str">
        <f>IF(OR(E15="",H15="",NOT(AND(ISNUMBER(F15),ISNUMBER(H15)))),"",H15*F15*(1+'0. Oppsett'!$C$11))</f>
        <v/>
      </c>
    </row>
    <row r="16" spans="1:14" x14ac:dyDescent="0.25">
      <c r="A16" s="134"/>
      <c r="B16" s="90"/>
      <c r="C16" s="136"/>
      <c r="D16" s="136"/>
      <c r="E16" s="19"/>
      <c r="F16" s="137" t="str">
        <f>IFERROR(IF(E16="A",'0. Oppsett'!$C$23,IF(E16="B",'0. Oppsett'!$C$24,IF(E16="C",'0. Oppsett'!$C$25,""))),"")</f>
        <v/>
      </c>
      <c r="G16" s="138"/>
      <c r="H16" s="139"/>
      <c r="I16" s="139" t="str">
        <f>IF(OR(E16="",H16="",NOT(AND(ISNUMBER(F16),ISNUMBER(H16)))),"",H16*F16*(1+'0. Oppsett'!$C$11))</f>
        <v/>
      </c>
    </row>
    <row r="17" spans="1:9" x14ac:dyDescent="0.25">
      <c r="A17" s="134"/>
      <c r="B17" s="90"/>
      <c r="C17" s="136"/>
      <c r="D17" s="136"/>
      <c r="E17" s="19"/>
      <c r="F17" s="137" t="str">
        <f>IFERROR(IF(E17="A",'0. Oppsett'!$C$23,IF(E17="B",'0. Oppsett'!$C$24,IF(E17="C",'0. Oppsett'!$C$25,""))),"")</f>
        <v/>
      </c>
      <c r="G17" s="138"/>
      <c r="H17" s="139"/>
      <c r="I17" s="139" t="str">
        <f>IF(OR(E17="",H17="",NOT(AND(ISNUMBER(F17),ISNUMBER(H17)))),"",H17*F17*(1+'0. Oppsett'!$C$11))</f>
        <v/>
      </c>
    </row>
    <row r="18" spans="1:9" x14ac:dyDescent="0.25">
      <c r="A18" s="134"/>
      <c r="B18" s="90"/>
      <c r="C18" s="136"/>
      <c r="D18" s="136"/>
      <c r="E18" s="19"/>
      <c r="F18" s="137" t="str">
        <f>IFERROR(IF(E18="A",'0. Oppsett'!$C$23,IF(E18="B",'0. Oppsett'!$C$24,IF(E18="C",'0. Oppsett'!$C$25,""))),"")</f>
        <v/>
      </c>
      <c r="G18" s="138"/>
      <c r="H18" s="139"/>
      <c r="I18" s="139" t="str">
        <f>IF(OR(E18="",H18="",NOT(AND(ISNUMBER(F18),ISNUMBER(H18)))),"",H18*F18*(1+'0. Oppsett'!$C$11))</f>
        <v/>
      </c>
    </row>
    <row r="19" spans="1:9" x14ac:dyDescent="0.25">
      <c r="A19" s="134"/>
      <c r="B19" s="90"/>
      <c r="C19" s="136"/>
      <c r="D19" s="136"/>
      <c r="E19" s="19"/>
      <c r="F19" s="137" t="str">
        <f>IFERROR(IF(E19="A",'0. Oppsett'!$C$23,IF(E19="B",'0. Oppsett'!$C$24,IF(E19="C",'0. Oppsett'!$C$25,""))),"")</f>
        <v/>
      </c>
      <c r="G19" s="138"/>
      <c r="H19" s="139"/>
      <c r="I19" s="139" t="str">
        <f>IF(OR(E19="",H19="",NOT(AND(ISNUMBER(F19),ISNUMBER(H19)))),"",H19*F19*(1+'0. Oppsett'!$C$11))</f>
        <v/>
      </c>
    </row>
    <row r="20" spans="1:9" x14ac:dyDescent="0.25">
      <c r="A20" s="134"/>
      <c r="B20" s="90"/>
      <c r="C20" s="136"/>
      <c r="D20" s="136"/>
      <c r="E20" s="19"/>
      <c r="F20" s="137" t="str">
        <f>IFERROR(IF(E20="A",'0. Oppsett'!$C$23,IF(E20="B",'0. Oppsett'!$C$24,IF(E20="C",'0. Oppsett'!$C$25,""))),"")</f>
        <v/>
      </c>
      <c r="G20" s="138"/>
      <c r="H20" s="139"/>
      <c r="I20" s="139" t="str">
        <f>IF(OR(E20="",H20="",NOT(AND(ISNUMBER(F20),ISNUMBER(H20)))),"",H20*F20*(1+'0. Oppsett'!$C$11))</f>
        <v/>
      </c>
    </row>
    <row r="21" spans="1:9" x14ac:dyDescent="0.25">
      <c r="A21" s="134"/>
      <c r="B21" s="90"/>
      <c r="C21" s="136"/>
      <c r="D21" s="136"/>
      <c r="E21" s="19"/>
      <c r="F21" s="137" t="str">
        <f>IFERROR(IF(E21="A",'0. Oppsett'!$C$23,IF(E21="B",'0. Oppsett'!$C$24,IF(E21="C",'0. Oppsett'!$C$25,""))),"")</f>
        <v/>
      </c>
      <c r="G21" s="138"/>
      <c r="H21" s="139"/>
      <c r="I21" s="139" t="str">
        <f>IF(OR(E21="",H21="",NOT(AND(ISNUMBER(F21),ISNUMBER(H21)))),"",H21*F21*(1+'0. Oppsett'!$C$11))</f>
        <v/>
      </c>
    </row>
    <row r="22" spans="1:9" x14ac:dyDescent="0.25">
      <c r="A22" s="134"/>
      <c r="B22" s="90"/>
      <c r="C22" s="136"/>
      <c r="D22" s="136"/>
      <c r="E22" s="19"/>
      <c r="F22" s="137" t="str">
        <f>IFERROR(IF(E22="A",'0. Oppsett'!$C$23,IF(E22="B",'0. Oppsett'!$C$24,IF(E22="C",'0. Oppsett'!$C$25,""))),"")</f>
        <v/>
      </c>
      <c r="G22" s="138"/>
      <c r="H22" s="139"/>
      <c r="I22" s="139" t="str">
        <f>IF(OR(E22="",H22="",NOT(AND(ISNUMBER(F22),ISNUMBER(H22)))),"",H22*F22*(1+'0. Oppsett'!$C$11))</f>
        <v/>
      </c>
    </row>
    <row r="23" spans="1:9" x14ac:dyDescent="0.25">
      <c r="A23" s="134"/>
      <c r="B23" s="90"/>
      <c r="C23" s="136"/>
      <c r="D23" s="136"/>
      <c r="E23" s="19"/>
      <c r="F23" s="137" t="str">
        <f>IFERROR(IF(E23="A",'0. Oppsett'!$C$23,IF(E23="B",'0. Oppsett'!$C$24,IF(E23="C",'0. Oppsett'!$C$25,""))),"")</f>
        <v/>
      </c>
      <c r="G23" s="138"/>
      <c r="H23" s="139"/>
      <c r="I23" s="139" t="str">
        <f>IF(OR(E23="",H23="",NOT(AND(ISNUMBER(F23),ISNUMBER(H23)))),"",H23*F23*(1+'0. Oppsett'!$C$11))</f>
        <v/>
      </c>
    </row>
    <row r="24" spans="1:9" x14ac:dyDescent="0.25">
      <c r="A24" s="134"/>
      <c r="B24" s="90"/>
      <c r="C24" s="136"/>
      <c r="D24" s="136"/>
      <c r="E24" s="19"/>
      <c r="F24" s="137" t="str">
        <f>IFERROR(IF(E24="A",'0. Oppsett'!$C$23,IF(E24="B",'0. Oppsett'!$C$24,IF(E24="C",'0. Oppsett'!$C$25,""))),"")</f>
        <v/>
      </c>
      <c r="G24" s="138"/>
      <c r="H24" s="139"/>
      <c r="I24" s="139" t="str">
        <f>IF(OR(E24="",H24="",NOT(AND(ISNUMBER(F24),ISNUMBER(H24)))),"",H24*F24*(1+'0. Oppsett'!$C$11))</f>
        <v/>
      </c>
    </row>
    <row r="25" spans="1:9" x14ac:dyDescent="0.25">
      <c r="A25" s="134"/>
      <c r="B25" s="90"/>
      <c r="C25" s="136"/>
      <c r="D25" s="136"/>
      <c r="E25" s="19"/>
      <c r="F25" s="137" t="str">
        <f>IFERROR(IF(E25="A",'0. Oppsett'!$C$23,IF(E25="B",'0. Oppsett'!$C$24,IF(E25="C",'0. Oppsett'!$C$25,""))),"")</f>
        <v/>
      </c>
      <c r="G25" s="138"/>
      <c r="H25" s="139"/>
      <c r="I25" s="139" t="str">
        <f>IF(OR(E25="",H25="",NOT(AND(ISNUMBER(F25),ISNUMBER(H25)))),"",H25*F25*(1+'0. Oppsett'!$C$11))</f>
        <v/>
      </c>
    </row>
    <row r="26" spans="1:9" x14ac:dyDescent="0.25">
      <c r="A26" s="134"/>
      <c r="B26" s="90"/>
      <c r="C26" s="136"/>
      <c r="D26" s="136"/>
      <c r="E26" s="19"/>
      <c r="F26" s="137" t="str">
        <f>IFERROR(IF(E26="A",'0. Oppsett'!$C$23,IF(E26="B",'0. Oppsett'!$C$24,IF(E26="C",'0. Oppsett'!$C$25,""))),"")</f>
        <v/>
      </c>
      <c r="G26" s="138"/>
      <c r="H26" s="139"/>
      <c r="I26" s="139" t="str">
        <f>IF(OR(E26="",H26="",NOT(AND(ISNUMBER(F26),ISNUMBER(H26)))),"",H26*F26*(1+'0. Oppsett'!$C$11))</f>
        <v/>
      </c>
    </row>
    <row r="27" spans="1:9" x14ac:dyDescent="0.25">
      <c r="A27" s="134"/>
      <c r="B27" s="90"/>
      <c r="C27" s="136"/>
      <c r="D27" s="136"/>
      <c r="E27" s="19"/>
      <c r="F27" s="137" t="str">
        <f>IFERROR(IF(E27="A",'0. Oppsett'!$C$23,IF(E27="B",'0. Oppsett'!$C$24,IF(E27="C",'0. Oppsett'!$C$25,""))),"")</f>
        <v/>
      </c>
      <c r="G27" s="138"/>
      <c r="H27" s="139"/>
      <c r="I27" s="139" t="str">
        <f>IF(OR(E27="",H27="",NOT(AND(ISNUMBER(F27),ISNUMBER(H27)))),"",H27*F27*(1+'0. Oppsett'!$C$11))</f>
        <v/>
      </c>
    </row>
    <row r="28" spans="1:9" x14ac:dyDescent="0.25">
      <c r="A28" s="134"/>
      <c r="B28" s="90"/>
      <c r="C28" s="136"/>
      <c r="D28" s="136"/>
      <c r="E28" s="19"/>
      <c r="F28" s="137" t="str">
        <f>IFERROR(IF(E28="A",'0. Oppsett'!$C$23,IF(E28="B",'0. Oppsett'!$C$24,IF(E28="C",'0. Oppsett'!$C$25,""))),"")</f>
        <v/>
      </c>
      <c r="G28" s="138"/>
      <c r="H28" s="139"/>
      <c r="I28" s="139" t="str">
        <f>IF(OR(E28="",H28="",NOT(AND(ISNUMBER(F28),ISNUMBER(H28)))),"",H28*F28*(1+'0. Oppsett'!$C$11))</f>
        <v/>
      </c>
    </row>
    <row r="29" spans="1:9" x14ac:dyDescent="0.25">
      <c r="A29" s="134"/>
      <c r="B29" s="90"/>
      <c r="C29" s="136"/>
      <c r="D29" s="136"/>
      <c r="E29" s="19"/>
      <c r="F29" s="137" t="str">
        <f>IFERROR(IF(E29="A",'0. Oppsett'!$C$23,IF(E29="B",'0. Oppsett'!$C$24,IF(E29="C",'0. Oppsett'!$C$25,""))),"")</f>
        <v/>
      </c>
      <c r="G29" s="138"/>
      <c r="H29" s="139"/>
      <c r="I29" s="139" t="str">
        <f>IF(OR(E29="",H29="",NOT(AND(ISNUMBER(F29),ISNUMBER(H29)))),"",H29*F29*(1+'0. Oppsett'!$C$11))</f>
        <v/>
      </c>
    </row>
    <row r="30" spans="1:9" x14ac:dyDescent="0.25">
      <c r="A30" s="134"/>
      <c r="B30" s="90"/>
      <c r="C30" s="136"/>
      <c r="D30" s="136"/>
      <c r="E30" s="19"/>
      <c r="F30" s="137" t="str">
        <f>IFERROR(IF(E30="A",'0. Oppsett'!$C$23,IF(E30="B",'0. Oppsett'!$C$24,IF(E30="C",'0. Oppsett'!$C$25,""))),"")</f>
        <v/>
      </c>
      <c r="G30" s="138"/>
      <c r="H30" s="139"/>
      <c r="I30" s="139" t="str">
        <f>IF(OR(E30="",H30="",NOT(AND(ISNUMBER(F30),ISNUMBER(H30)))),"",H30*F30*(1+'0. Oppsett'!$C$11))</f>
        <v/>
      </c>
    </row>
    <row r="31" spans="1:9" x14ac:dyDescent="0.25">
      <c r="A31" s="134"/>
      <c r="B31" s="90"/>
      <c r="C31" s="136"/>
      <c r="D31" s="136"/>
      <c r="E31" s="19"/>
      <c r="F31" s="137" t="str">
        <f>IFERROR(IF(E31="A",'0. Oppsett'!$C$23,IF(E31="B",'0. Oppsett'!$C$24,IF(E31="C",'0. Oppsett'!$C$25,""))),"")</f>
        <v/>
      </c>
      <c r="G31" s="138"/>
      <c r="H31" s="139"/>
      <c r="I31" s="139" t="str">
        <f>IF(OR(E31="",H31="",NOT(AND(ISNUMBER(F31),ISNUMBER(H31)))),"",H31*F31*(1+'0. Oppsett'!$C$11))</f>
        <v/>
      </c>
    </row>
    <row r="32" spans="1:9" x14ac:dyDescent="0.25">
      <c r="A32" s="134"/>
      <c r="B32" s="90"/>
      <c r="C32" s="136"/>
      <c r="D32" s="136"/>
      <c r="E32" s="19"/>
      <c r="F32" s="137" t="str">
        <f>IFERROR(IF(E32="A",'0. Oppsett'!$C$23,IF(E32="B",'0. Oppsett'!$C$24,IF(E32="C",'0. Oppsett'!$C$25,""))),"")</f>
        <v/>
      </c>
      <c r="G32" s="138"/>
      <c r="H32" s="139"/>
      <c r="I32" s="139" t="str">
        <f>IF(OR(E32="",H32="",NOT(AND(ISNUMBER(F32),ISNUMBER(H32)))),"",H32*F32*(1+'0. Oppsett'!$C$11))</f>
        <v/>
      </c>
    </row>
    <row r="33" spans="1:9" x14ac:dyDescent="0.25">
      <c r="A33" s="134"/>
      <c r="B33" s="90"/>
      <c r="C33" s="136"/>
      <c r="D33" s="136"/>
      <c r="E33" s="19"/>
      <c r="F33" s="137" t="str">
        <f>IFERROR(IF(E33="A",'0. Oppsett'!$C$23,IF(E33="B",'0. Oppsett'!$C$24,IF(E33="C",'0. Oppsett'!$C$25,""))),"")</f>
        <v/>
      </c>
      <c r="G33" s="138"/>
      <c r="H33" s="139"/>
      <c r="I33" s="139" t="str">
        <f>IF(OR(E33="",H33="",NOT(AND(ISNUMBER(F33),ISNUMBER(H33)))),"",H33*F33*(1+'0. Oppsett'!$C$11))</f>
        <v/>
      </c>
    </row>
    <row r="34" spans="1:9" x14ac:dyDescent="0.25">
      <c r="A34" s="134"/>
      <c r="B34" s="90"/>
      <c r="C34" s="136"/>
      <c r="D34" s="136"/>
      <c r="E34" s="19"/>
      <c r="F34" s="137" t="str">
        <f>IFERROR(IF(E34="A",'0. Oppsett'!$C$23,IF(E34="B",'0. Oppsett'!$C$24,IF(E34="C",'0. Oppsett'!$C$25,""))),"")</f>
        <v/>
      </c>
      <c r="G34" s="138"/>
      <c r="H34" s="139"/>
      <c r="I34" s="139" t="str">
        <f>IF(OR(E34="",H34="",NOT(AND(ISNUMBER(F34),ISNUMBER(H34)))),"",H34*F34*(1+'0. Oppsett'!$C$11))</f>
        <v/>
      </c>
    </row>
    <row r="35" spans="1:9" x14ac:dyDescent="0.25">
      <c r="A35" s="134"/>
      <c r="B35" s="90"/>
      <c r="C35" s="136"/>
      <c r="D35" s="136"/>
      <c r="E35" s="19"/>
      <c r="F35" s="137" t="str">
        <f>IFERROR(IF(E35="A",'0. Oppsett'!$C$23,IF(E35="B",'0. Oppsett'!$C$24,IF(E35="C",'0. Oppsett'!$C$25,""))),"")</f>
        <v/>
      </c>
      <c r="G35" s="138"/>
      <c r="H35" s="139"/>
      <c r="I35" s="139" t="str">
        <f>IF(OR(E35="",H35="",NOT(AND(ISNUMBER(F35),ISNUMBER(H35)))),"",H35*F35*(1+'0. Oppsett'!$C$11))</f>
        <v/>
      </c>
    </row>
    <row r="36" spans="1:9" x14ac:dyDescent="0.25">
      <c r="A36" s="134"/>
      <c r="B36" s="90"/>
      <c r="C36" s="136"/>
      <c r="D36" s="136"/>
      <c r="E36" s="19"/>
      <c r="F36" s="137" t="str">
        <f>IFERROR(IF(E36="A",'0. Oppsett'!$C$23,IF(E36="B",'0. Oppsett'!$C$24,IF(E36="C",'0. Oppsett'!$C$25,""))),"")</f>
        <v/>
      </c>
      <c r="G36" s="138"/>
      <c r="H36" s="139"/>
      <c r="I36" s="139" t="str">
        <f>IF(OR(E36="",H36="",NOT(AND(ISNUMBER(F36),ISNUMBER(H36)))),"",H36*F36*(1+'0. Oppsett'!$C$11))</f>
        <v/>
      </c>
    </row>
    <row r="37" spans="1:9" x14ac:dyDescent="0.25">
      <c r="A37" s="134"/>
      <c r="B37" s="90"/>
      <c r="C37" s="136"/>
      <c r="D37" s="136"/>
      <c r="E37" s="19"/>
      <c r="F37" s="137" t="str">
        <f>IFERROR(IF(E37="A",'0. Oppsett'!$C$23,IF(E37="B",'0. Oppsett'!$C$24,IF(E37="C",'0. Oppsett'!$C$25,""))),"")</f>
        <v/>
      </c>
      <c r="G37" s="138"/>
      <c r="H37" s="139"/>
      <c r="I37" s="139" t="str">
        <f>IF(OR(E37="",H37="",NOT(AND(ISNUMBER(F37),ISNUMBER(H37)))),"",H37*F37*(1+'0. Oppsett'!$C$11))</f>
        <v/>
      </c>
    </row>
    <row r="38" spans="1:9" x14ac:dyDescent="0.25">
      <c r="A38" s="134"/>
      <c r="B38" s="90"/>
      <c r="C38" s="136"/>
      <c r="D38" s="136"/>
      <c r="E38" s="19"/>
      <c r="F38" s="137" t="str">
        <f>IFERROR(IF(E38="A",'0. Oppsett'!$C$23,IF(E38="B",'0. Oppsett'!$C$24,IF(E38="C",'0. Oppsett'!$C$25,""))),"")</f>
        <v/>
      </c>
      <c r="G38" s="138"/>
      <c r="H38" s="139"/>
      <c r="I38" s="139" t="str">
        <f>IF(OR(E38="",H38="",NOT(AND(ISNUMBER(F38),ISNUMBER(H38)))),"",H38*F38*(1+'0. Oppsett'!$C$11))</f>
        <v/>
      </c>
    </row>
    <row r="39" spans="1:9" x14ac:dyDescent="0.25">
      <c r="A39" s="134"/>
      <c r="B39" s="90"/>
      <c r="C39" s="136"/>
      <c r="D39" s="136"/>
      <c r="E39" s="19"/>
      <c r="F39" s="137" t="str">
        <f>IFERROR(IF(E39="A",'0. Oppsett'!$C$23,IF(E39="B",'0. Oppsett'!$C$24,IF(E39="C",'0. Oppsett'!$C$25,""))),"")</f>
        <v/>
      </c>
      <c r="G39" s="138"/>
      <c r="H39" s="139"/>
      <c r="I39" s="139" t="str">
        <f>IF(OR(E39="",H39="",NOT(AND(ISNUMBER(F39),ISNUMBER(H39)))),"",H39*F39*(1+'0. Oppsett'!$C$11))</f>
        <v/>
      </c>
    </row>
    <row r="40" spans="1:9" x14ac:dyDescent="0.25">
      <c r="A40" s="134"/>
      <c r="B40" s="90"/>
      <c r="C40" s="136"/>
      <c r="D40" s="136"/>
      <c r="E40" s="19"/>
      <c r="F40" s="137" t="str">
        <f>IFERROR(IF(E40="A",'0. Oppsett'!$C$23,IF(E40="B",'0. Oppsett'!$C$24,IF(E40="C",'0. Oppsett'!$C$25,""))),"")</f>
        <v/>
      </c>
      <c r="G40" s="138"/>
      <c r="H40" s="139"/>
      <c r="I40" s="139" t="str">
        <f>IF(OR(E40="",H40="",NOT(AND(ISNUMBER(F40),ISNUMBER(H40)))),"",H40*F40*(1+'0. Oppsett'!$C$11))</f>
        <v/>
      </c>
    </row>
    <row r="41" spans="1:9" x14ac:dyDescent="0.25">
      <c r="A41" s="134"/>
      <c r="B41" s="90"/>
      <c r="C41" s="136"/>
      <c r="D41" s="136"/>
      <c r="E41" s="19"/>
      <c r="F41" s="137" t="str">
        <f>IFERROR(IF(E41="A",'0. Oppsett'!$C$23,IF(E41="B",'0. Oppsett'!$C$24,IF(E41="C",'0. Oppsett'!$C$25,""))),"")</f>
        <v/>
      </c>
      <c r="G41" s="138"/>
      <c r="H41" s="139"/>
      <c r="I41" s="139" t="str">
        <f>IF(OR(E41="",H41="",NOT(AND(ISNUMBER(F41),ISNUMBER(H41)))),"",H41*F41*(1+'0. Oppsett'!$C$11))</f>
        <v/>
      </c>
    </row>
    <row r="42" spans="1:9" x14ac:dyDescent="0.25">
      <c r="A42" s="134"/>
      <c r="B42" s="90"/>
      <c r="C42" s="136"/>
      <c r="D42" s="136"/>
      <c r="E42" s="19"/>
      <c r="F42" s="137" t="str">
        <f>IFERROR(IF(E42="A",'0. Oppsett'!$C$23,IF(E42="B",'0. Oppsett'!$C$24,IF(E42="C",'0. Oppsett'!$C$25,""))),"")</f>
        <v/>
      </c>
      <c r="G42" s="138"/>
      <c r="H42" s="139"/>
      <c r="I42" s="139" t="str">
        <f>IF(OR(E42="",H42="",NOT(AND(ISNUMBER(F42),ISNUMBER(H42)))),"",H42*F42*(1+'0. Oppsett'!$C$11))</f>
        <v/>
      </c>
    </row>
    <row r="43" spans="1:9" x14ac:dyDescent="0.25">
      <c r="A43" s="134"/>
      <c r="B43" s="90"/>
      <c r="C43" s="136"/>
      <c r="D43" s="136"/>
      <c r="E43" s="19"/>
      <c r="F43" s="137" t="str">
        <f>IFERROR(IF(E43="A",'0. Oppsett'!$C$23,IF(E43="B",'0. Oppsett'!$C$24,IF(E43="C",'0. Oppsett'!$C$25,""))),"")</f>
        <v/>
      </c>
      <c r="G43" s="138"/>
      <c r="H43" s="139"/>
      <c r="I43" s="139" t="str">
        <f>IF(OR(E43="",H43="",NOT(AND(ISNUMBER(F43),ISNUMBER(H43)))),"",H43*F43*(1+'0. Oppsett'!$C$11))</f>
        <v/>
      </c>
    </row>
    <row r="44" spans="1:9" x14ac:dyDescent="0.25">
      <c r="A44" s="134"/>
      <c r="B44" s="90"/>
      <c r="C44" s="136"/>
      <c r="D44" s="136"/>
      <c r="E44" s="19"/>
      <c r="F44" s="137" t="str">
        <f>IFERROR(IF(E44="A",'0. Oppsett'!$C$23,IF(E44="B",'0. Oppsett'!$C$24,IF(E44="C",'0. Oppsett'!$C$25,""))),"")</f>
        <v/>
      </c>
      <c r="G44" s="138"/>
      <c r="H44" s="139"/>
      <c r="I44" s="139" t="str">
        <f>IF(OR(E44="",H44="",NOT(AND(ISNUMBER(F44),ISNUMBER(H44)))),"",H44*F44*(1+'0. Oppsett'!$C$11))</f>
        <v/>
      </c>
    </row>
    <row r="45" spans="1:9" x14ac:dyDescent="0.25">
      <c r="A45" s="134"/>
      <c r="B45" s="90"/>
      <c r="C45" s="136"/>
      <c r="D45" s="136"/>
      <c r="E45" s="19"/>
      <c r="F45" s="137" t="str">
        <f>IFERROR(IF(E45="A",'0. Oppsett'!$C$23,IF(E45="B",'0. Oppsett'!$C$24,IF(E45="C",'0. Oppsett'!$C$25,""))),"")</f>
        <v/>
      </c>
      <c r="G45" s="138"/>
      <c r="H45" s="139"/>
      <c r="I45" s="139" t="str">
        <f>IF(OR(E45="",H45="",NOT(AND(ISNUMBER(F45),ISNUMBER(H45)))),"",H45*F45*(1+'0. Oppsett'!$C$11))</f>
        <v/>
      </c>
    </row>
    <row r="46" spans="1:9" x14ac:dyDescent="0.25">
      <c r="A46" s="134"/>
      <c r="B46" s="90"/>
      <c r="C46" s="136"/>
      <c r="D46" s="136"/>
      <c r="E46" s="19"/>
      <c r="F46" s="137" t="str">
        <f>IFERROR(IF(E46="A",'0. Oppsett'!$C$23,IF(E46="B",'0. Oppsett'!$C$24,IF(E46="C",'0. Oppsett'!$C$25,""))),"")</f>
        <v/>
      </c>
      <c r="G46" s="138"/>
      <c r="H46" s="139"/>
      <c r="I46" s="139" t="str">
        <f>IF(OR(E46="",H46="",NOT(AND(ISNUMBER(F46),ISNUMBER(H46)))),"",H46*F46*(1+'0. Oppsett'!$C$11))</f>
        <v/>
      </c>
    </row>
    <row r="47" spans="1:9" x14ac:dyDescent="0.25">
      <c r="A47" s="134"/>
      <c r="B47" s="90"/>
      <c r="C47" s="136"/>
      <c r="D47" s="136"/>
      <c r="E47" s="19"/>
      <c r="F47" s="137" t="str">
        <f>IFERROR(IF(E47="A",'0. Oppsett'!$C$23,IF(E47="B",'0. Oppsett'!$C$24,IF(E47="C",'0. Oppsett'!$C$25,""))),"")</f>
        <v/>
      </c>
      <c r="G47" s="138"/>
      <c r="H47" s="139"/>
      <c r="I47" s="139" t="str">
        <f>IF(OR(E47="",H47="",NOT(AND(ISNUMBER(F47),ISNUMBER(H47)))),"",H47*F47*(1+'0. Oppsett'!$C$11))</f>
        <v/>
      </c>
    </row>
    <row r="48" spans="1:9" x14ac:dyDescent="0.25">
      <c r="A48" s="134"/>
      <c r="B48" s="90"/>
      <c r="C48" s="136"/>
      <c r="D48" s="136"/>
      <c r="E48" s="19"/>
      <c r="F48" s="137" t="str">
        <f>IFERROR(IF(E48="A",'0. Oppsett'!$C$23,IF(E48="B",'0. Oppsett'!$C$24,IF(E48="C",'0. Oppsett'!$C$25,""))),"")</f>
        <v/>
      </c>
      <c r="G48" s="138"/>
      <c r="H48" s="139"/>
      <c r="I48" s="139" t="str">
        <f>IF(OR(E48="",H48="",NOT(AND(ISNUMBER(F48),ISNUMBER(H48)))),"",H48*F48*(1+'0. Oppsett'!$C$11))</f>
        <v/>
      </c>
    </row>
    <row r="49" spans="1:9" x14ac:dyDescent="0.25">
      <c r="A49" s="134"/>
      <c r="B49" s="90"/>
      <c r="C49" s="136"/>
      <c r="D49" s="136"/>
      <c r="E49" s="19"/>
      <c r="F49" s="137" t="str">
        <f>IFERROR(IF(E49="A",'0. Oppsett'!$C$23,IF(E49="B",'0. Oppsett'!$C$24,IF(E49="C",'0. Oppsett'!$C$25,""))),"")</f>
        <v/>
      </c>
      <c r="G49" s="138"/>
      <c r="H49" s="139"/>
      <c r="I49" s="139" t="str">
        <f>IF(OR(E49="",H49="",NOT(AND(ISNUMBER(F49),ISNUMBER(H49)))),"",H49*F49*(1+'0. Oppsett'!$C$11))</f>
        <v/>
      </c>
    </row>
    <row r="50" spans="1:9" x14ac:dyDescent="0.25">
      <c r="A50" s="134"/>
      <c r="B50" s="90"/>
      <c r="C50" s="136"/>
      <c r="D50" s="136"/>
      <c r="E50" s="19"/>
      <c r="F50" s="137" t="str">
        <f>IFERROR(IF(E50="A",'0. Oppsett'!$C$23,IF(E50="B",'0. Oppsett'!$C$24,IF(E50="C",'0. Oppsett'!$C$25,""))),"")</f>
        <v/>
      </c>
      <c r="G50" s="138"/>
      <c r="H50" s="139"/>
      <c r="I50" s="139" t="str">
        <f>IF(OR(E50="",H50="",NOT(AND(ISNUMBER(F50),ISNUMBER(H50)))),"",H50*F50*(1+'0. Oppsett'!$C$11))</f>
        <v/>
      </c>
    </row>
    <row r="51" spans="1:9" x14ac:dyDescent="0.25">
      <c r="A51" s="134"/>
      <c r="B51" s="90"/>
      <c r="C51" s="136"/>
      <c r="D51" s="136"/>
      <c r="E51" s="19"/>
      <c r="F51" s="137" t="str">
        <f>IFERROR(IF(E51="A",'0. Oppsett'!$C$23,IF(E51="B",'0. Oppsett'!$C$24,IF(E51="C",'0. Oppsett'!$C$25,""))),"")</f>
        <v/>
      </c>
      <c r="G51" s="138"/>
      <c r="H51" s="139"/>
      <c r="I51" s="139" t="str">
        <f>IF(OR(E51="",H51="",NOT(AND(ISNUMBER(F51),ISNUMBER(H51)))),"",H51*F51*(1+'0. Oppsett'!$C$11))</f>
        <v/>
      </c>
    </row>
    <row r="52" spans="1:9" x14ac:dyDescent="0.25">
      <c r="A52" s="134"/>
      <c r="B52" s="90"/>
      <c r="C52" s="136"/>
      <c r="D52" s="136"/>
      <c r="E52" s="19"/>
      <c r="F52" s="137" t="str">
        <f>IFERROR(IF(E52="A",'0. Oppsett'!$C$23,IF(E52="B",'0. Oppsett'!$C$24,IF(E52="C",'0. Oppsett'!$C$25,""))),"")</f>
        <v/>
      </c>
      <c r="G52" s="138"/>
      <c r="H52" s="139"/>
      <c r="I52" s="139" t="str">
        <f>IF(OR(E52="",H52="",NOT(AND(ISNUMBER(F52),ISNUMBER(H52)))),"",H52*F52*(1+'0. Oppsett'!$C$11))</f>
        <v/>
      </c>
    </row>
    <row r="53" spans="1:9" x14ac:dyDescent="0.25">
      <c r="A53" s="134"/>
      <c r="B53" s="90"/>
      <c r="C53" s="136"/>
      <c r="D53" s="136"/>
      <c r="E53" s="19"/>
      <c r="F53" s="137" t="str">
        <f>IFERROR(IF(E53="A",'0. Oppsett'!$C$23,IF(E53="B",'0. Oppsett'!$C$24,IF(E53="C",'0. Oppsett'!$C$25,""))),"")</f>
        <v/>
      </c>
      <c r="G53" s="138"/>
      <c r="H53" s="139"/>
      <c r="I53" s="139" t="str">
        <f>IF(OR(E53="",H53="",NOT(AND(ISNUMBER(F53),ISNUMBER(H53)))),"",H53*F53*(1+'0. Oppsett'!$C$11))</f>
        <v/>
      </c>
    </row>
    <row r="54" spans="1:9" x14ac:dyDescent="0.25">
      <c r="A54" s="134"/>
      <c r="B54" s="90"/>
      <c r="C54" s="136"/>
      <c r="D54" s="136"/>
      <c r="E54" s="19"/>
      <c r="F54" s="137" t="str">
        <f>IFERROR(IF(E54="A",'0. Oppsett'!$C$23,IF(E54="B",'0. Oppsett'!$C$24,IF(E54="C",'0. Oppsett'!$C$25,""))),"")</f>
        <v/>
      </c>
      <c r="G54" s="138"/>
      <c r="H54" s="139"/>
      <c r="I54" s="139" t="str">
        <f>IF(OR(E54="",H54="",NOT(AND(ISNUMBER(F54),ISNUMBER(H54)))),"",H54*F54*(1+'0. Oppsett'!$C$11))</f>
        <v/>
      </c>
    </row>
    <row r="55" spans="1:9" x14ac:dyDescent="0.25">
      <c r="A55" s="134"/>
      <c r="B55" s="90"/>
      <c r="C55" s="136"/>
      <c r="D55" s="136"/>
      <c r="E55" s="19"/>
      <c r="F55" s="137" t="str">
        <f>IFERROR(IF(E55="A",'0. Oppsett'!$C$23,IF(E55="B",'0. Oppsett'!$C$24,IF(E55="C",'0. Oppsett'!$C$25,""))),"")</f>
        <v/>
      </c>
      <c r="G55" s="138"/>
      <c r="H55" s="139"/>
      <c r="I55" s="139" t="str">
        <f>IF(OR(E55="",H55="",NOT(AND(ISNUMBER(F55),ISNUMBER(H55)))),"",H55*F55*(1+'0. Oppsett'!$C$11))</f>
        <v/>
      </c>
    </row>
    <row r="56" spans="1:9" x14ac:dyDescent="0.25">
      <c r="A56" s="134"/>
      <c r="B56" s="90"/>
      <c r="C56" s="136"/>
      <c r="D56" s="136"/>
      <c r="E56" s="19"/>
      <c r="F56" s="137" t="str">
        <f>IFERROR(IF(E56="A",'0. Oppsett'!$C$23,IF(E56="B",'0. Oppsett'!$C$24,IF(E56="C",'0. Oppsett'!$C$25,""))),"")</f>
        <v/>
      </c>
      <c r="G56" s="138"/>
      <c r="H56" s="139"/>
      <c r="I56" s="139" t="str">
        <f>IF(OR(E56="",H56="",NOT(AND(ISNUMBER(F56),ISNUMBER(H56)))),"",H56*F56*(1+'0. Oppsett'!$C$11))</f>
        <v/>
      </c>
    </row>
    <row r="57" spans="1:9" x14ac:dyDescent="0.25">
      <c r="A57" s="134"/>
      <c r="B57" s="90"/>
      <c r="C57" s="136"/>
      <c r="D57" s="136"/>
      <c r="E57" s="19"/>
      <c r="F57" s="137" t="str">
        <f>IFERROR(IF(E57="A",'0. Oppsett'!$C$23,IF(E57="B",'0. Oppsett'!$C$24,IF(E57="C",'0. Oppsett'!$C$25,""))),"")</f>
        <v/>
      </c>
      <c r="G57" s="138"/>
      <c r="H57" s="139"/>
      <c r="I57" s="139" t="str">
        <f>IF(OR(E57="",H57="",NOT(AND(ISNUMBER(F57),ISNUMBER(H57)))),"",H57*F57*(1+'0. Oppsett'!$C$11))</f>
        <v/>
      </c>
    </row>
    <row r="58" spans="1:9" x14ac:dyDescent="0.25">
      <c r="A58" s="134"/>
      <c r="B58" s="90"/>
      <c r="C58" s="136"/>
      <c r="D58" s="136"/>
      <c r="E58" s="19"/>
      <c r="F58" s="137" t="str">
        <f>IFERROR(IF(E58="A",'0. Oppsett'!$C$23,IF(E58="B",'0. Oppsett'!$C$24,IF(E58="C",'0. Oppsett'!$C$25,""))),"")</f>
        <v/>
      </c>
      <c r="G58" s="138"/>
      <c r="H58" s="139"/>
      <c r="I58" s="139" t="str">
        <f>IF(OR(E58="",H58="",NOT(AND(ISNUMBER(F58),ISNUMBER(H58)))),"",H58*F58*(1+'0. Oppsett'!$C$11))</f>
        <v/>
      </c>
    </row>
    <row r="59" spans="1:9" x14ac:dyDescent="0.25">
      <c r="A59" s="134"/>
      <c r="B59" s="90"/>
      <c r="C59" s="136"/>
      <c r="D59" s="136"/>
      <c r="E59" s="19"/>
      <c r="F59" s="137" t="str">
        <f>IFERROR(IF(E59="A",'0. Oppsett'!$C$23,IF(E59="B",'0. Oppsett'!$C$24,IF(E59="C",'0. Oppsett'!$C$25,""))),"")</f>
        <v/>
      </c>
      <c r="G59" s="138"/>
      <c r="H59" s="139"/>
      <c r="I59" s="139" t="str">
        <f>IF(OR(E59="",H59="",NOT(AND(ISNUMBER(F59),ISNUMBER(H59)))),"",H59*F59*(1+'0. Oppsett'!$C$11))</f>
        <v/>
      </c>
    </row>
    <row r="60" spans="1:9" x14ac:dyDescent="0.25">
      <c r="A60" s="134"/>
      <c r="B60" s="90"/>
      <c r="C60" s="136"/>
      <c r="D60" s="136"/>
      <c r="E60" s="19"/>
      <c r="F60" s="137" t="str">
        <f>IFERROR(IF(E60="A",'0. Oppsett'!$C$23,IF(E60="B",'0. Oppsett'!$C$24,IF(E60="C",'0. Oppsett'!$C$25,""))),"")</f>
        <v/>
      </c>
      <c r="G60" s="138"/>
      <c r="H60" s="139"/>
      <c r="I60" s="139" t="str">
        <f>IF(OR(E60="",H60="",NOT(AND(ISNUMBER(F60),ISNUMBER(H60)))),"",H60*F60*(1+'0. Oppsett'!$C$11))</f>
        <v/>
      </c>
    </row>
    <row r="61" spans="1:9" x14ac:dyDescent="0.25">
      <c r="A61" s="134"/>
      <c r="B61" s="90"/>
      <c r="C61" s="136"/>
      <c r="D61" s="136"/>
      <c r="E61" s="19"/>
      <c r="F61" s="137" t="str">
        <f>IFERROR(IF(E61="A",'0. Oppsett'!$C$23,IF(E61="B",'0. Oppsett'!$C$24,IF(E61="C",'0. Oppsett'!$C$25,""))),"")</f>
        <v/>
      </c>
      <c r="G61" s="138"/>
      <c r="H61" s="139"/>
      <c r="I61" s="139" t="str">
        <f>IF(OR(E61="",H61="",NOT(AND(ISNUMBER(F61),ISNUMBER(H61)))),"",H61*F61*(1+'0. Oppsett'!$C$11))</f>
        <v/>
      </c>
    </row>
    <row r="62" spans="1:9" x14ac:dyDescent="0.25">
      <c r="A62" s="134"/>
      <c r="B62" s="90"/>
      <c r="C62" s="136"/>
      <c r="D62" s="136"/>
      <c r="E62" s="19"/>
      <c r="F62" s="137" t="str">
        <f>IFERROR(IF(E62="A",'0. Oppsett'!$C$23,IF(E62="B",'0. Oppsett'!$C$24,IF(E62="C",'0. Oppsett'!$C$25,""))),"")</f>
        <v/>
      </c>
      <c r="G62" s="138"/>
      <c r="H62" s="139"/>
      <c r="I62" s="139" t="str">
        <f>IF(OR(E62="",H62="",NOT(AND(ISNUMBER(F62),ISNUMBER(H62)))),"",H62*F62*(1+'0. Oppsett'!$C$11))</f>
        <v/>
      </c>
    </row>
    <row r="63" spans="1:9" x14ac:dyDescent="0.25">
      <c r="A63" s="134"/>
      <c r="B63" s="90"/>
      <c r="C63" s="136"/>
      <c r="D63" s="136"/>
      <c r="E63" s="19"/>
      <c r="F63" s="137" t="str">
        <f>IFERROR(IF(E63="A",'0. Oppsett'!$C$23,IF(E63="B",'0. Oppsett'!$C$24,IF(E63="C",'0. Oppsett'!$C$25,""))),"")</f>
        <v/>
      </c>
      <c r="G63" s="138"/>
      <c r="H63" s="139"/>
      <c r="I63" s="139" t="str">
        <f>IF(OR(E63="",H63="",NOT(AND(ISNUMBER(F63),ISNUMBER(H63)))),"",H63*F63*(1+'0. Oppsett'!$C$11))</f>
        <v/>
      </c>
    </row>
    <row r="64" spans="1:9" x14ac:dyDescent="0.25">
      <c r="A64" s="134"/>
      <c r="B64" s="90"/>
      <c r="C64" s="136"/>
      <c r="D64" s="136"/>
      <c r="E64" s="19"/>
      <c r="F64" s="137" t="str">
        <f>IFERROR(IF(E64="A",'0. Oppsett'!$C$23,IF(E64="B",'0. Oppsett'!$C$24,IF(E64="C",'0. Oppsett'!$C$25,""))),"")</f>
        <v/>
      </c>
      <c r="G64" s="138"/>
      <c r="H64" s="139"/>
      <c r="I64" s="139" t="str">
        <f>IF(OR(E64="",H64="",NOT(AND(ISNUMBER(F64),ISNUMBER(H64)))),"",H64*F64*(1+'0. Oppsett'!$C$11))</f>
        <v/>
      </c>
    </row>
    <row r="65" spans="1:9" x14ac:dyDescent="0.25">
      <c r="A65" s="134"/>
      <c r="B65" s="90"/>
      <c r="C65" s="136"/>
      <c r="D65" s="136"/>
      <c r="E65" s="19"/>
      <c r="F65" s="137" t="str">
        <f>IFERROR(IF(E65="A",'0. Oppsett'!$C$23,IF(E65="B",'0. Oppsett'!$C$24,IF(E65="C",'0. Oppsett'!$C$25,""))),"")</f>
        <v/>
      </c>
      <c r="G65" s="138"/>
      <c r="H65" s="139"/>
      <c r="I65" s="139" t="str">
        <f>IF(OR(E65="",H65="",NOT(AND(ISNUMBER(F65),ISNUMBER(H65)))),"",H65*F65*(1+'0. Oppsett'!$C$11))</f>
        <v/>
      </c>
    </row>
    <row r="66" spans="1:9" x14ac:dyDescent="0.25">
      <c r="A66" s="134"/>
      <c r="B66" s="90"/>
      <c r="C66" s="136"/>
      <c r="D66" s="136"/>
      <c r="E66" s="19"/>
      <c r="F66" s="137" t="str">
        <f>IFERROR(IF(E66="A",'0. Oppsett'!$C$23,IF(E66="B",'0. Oppsett'!$C$24,IF(E66="C",'0. Oppsett'!$C$25,""))),"")</f>
        <v/>
      </c>
      <c r="G66" s="138"/>
      <c r="H66" s="139"/>
      <c r="I66" s="139" t="str">
        <f>IF(OR(E66="",H66="",NOT(AND(ISNUMBER(F66),ISNUMBER(H66)))),"",H66*F66*(1+'0. Oppsett'!$C$11))</f>
        <v/>
      </c>
    </row>
    <row r="67" spans="1:9" x14ac:dyDescent="0.25">
      <c r="A67" s="134"/>
      <c r="B67" s="90"/>
      <c r="C67" s="136"/>
      <c r="D67" s="136"/>
      <c r="E67" s="19"/>
      <c r="F67" s="137" t="str">
        <f>IFERROR(IF(E67="A",'0. Oppsett'!$C$23,IF(E67="B",'0. Oppsett'!$C$24,IF(E67="C",'0. Oppsett'!$C$25,""))),"")</f>
        <v/>
      </c>
      <c r="G67" s="138"/>
      <c r="H67" s="139"/>
      <c r="I67" s="139" t="str">
        <f>IF(OR(E67="",H67="",NOT(AND(ISNUMBER(F67),ISNUMBER(H67)))),"",H67*F67*(1+'0. Oppsett'!$C$11))</f>
        <v/>
      </c>
    </row>
    <row r="68" spans="1:9" x14ac:dyDescent="0.25">
      <c r="A68" s="134"/>
      <c r="B68" s="90"/>
      <c r="C68" s="136"/>
      <c r="D68" s="136"/>
      <c r="E68" s="19"/>
      <c r="F68" s="137" t="str">
        <f>IFERROR(IF(E68="A",'0. Oppsett'!$C$23,IF(E68="B",'0. Oppsett'!$C$24,IF(E68="C",'0. Oppsett'!$C$25,""))),"")</f>
        <v/>
      </c>
      <c r="G68" s="138"/>
      <c r="H68" s="139"/>
      <c r="I68" s="139" t="str">
        <f>IF(OR(E68="",H68="",NOT(AND(ISNUMBER(F68),ISNUMBER(H68)))),"",H68*F68*(1+'0. Oppsett'!$C$11))</f>
        <v/>
      </c>
    </row>
    <row r="69" spans="1:9" x14ac:dyDescent="0.25">
      <c r="A69" s="134"/>
      <c r="B69" s="90"/>
      <c r="C69" s="136"/>
      <c r="D69" s="136"/>
      <c r="E69" s="19"/>
      <c r="F69" s="137" t="str">
        <f>IFERROR(IF(E69="A",'0. Oppsett'!$C$23,IF(E69="B",'0. Oppsett'!$C$24,IF(E69="C",'0. Oppsett'!$C$25,""))),"")</f>
        <v/>
      </c>
      <c r="G69" s="138"/>
      <c r="H69" s="139"/>
      <c r="I69" s="139" t="str">
        <f>IF(OR(E69="",H69="",NOT(AND(ISNUMBER(F69),ISNUMBER(H69)))),"",H69*F69*(1+'0. Oppsett'!$C$11))</f>
        <v/>
      </c>
    </row>
    <row r="70" spans="1:9" x14ac:dyDescent="0.25">
      <c r="A70" s="134"/>
      <c r="B70" s="90"/>
      <c r="C70" s="136"/>
      <c r="D70" s="136"/>
      <c r="E70" s="19"/>
      <c r="F70" s="137" t="str">
        <f>IFERROR(IF(E70="A",'0. Oppsett'!$C$23,IF(E70="B",'0. Oppsett'!$C$24,IF(E70="C",'0. Oppsett'!$C$25,""))),"")</f>
        <v/>
      </c>
      <c r="G70" s="138"/>
      <c r="H70" s="139"/>
      <c r="I70" s="139" t="str">
        <f>IF(OR(E70="",H70="",NOT(AND(ISNUMBER(F70),ISNUMBER(H70)))),"",H70*F70*(1+'0. Oppsett'!$C$11))</f>
        <v/>
      </c>
    </row>
    <row r="71" spans="1:9" x14ac:dyDescent="0.25">
      <c r="A71" s="134"/>
      <c r="B71" s="90"/>
      <c r="C71" s="136"/>
      <c r="D71" s="136"/>
      <c r="E71" s="19"/>
      <c r="F71" s="137" t="str">
        <f>IFERROR(IF(E71="A",'0. Oppsett'!$C$23,IF(E71="B",'0. Oppsett'!$C$24,IF(E71="C",'0. Oppsett'!$C$25,""))),"")</f>
        <v/>
      </c>
      <c r="G71" s="138"/>
      <c r="H71" s="139"/>
      <c r="I71" s="139" t="str">
        <f>IF(OR(E71="",H71="",NOT(AND(ISNUMBER(F71),ISNUMBER(H71)))),"",H71*F71*(1+'0. Oppsett'!$C$11))</f>
        <v/>
      </c>
    </row>
    <row r="72" spans="1:9" x14ac:dyDescent="0.25">
      <c r="A72" s="134"/>
      <c r="B72" s="90"/>
      <c r="C72" s="136"/>
      <c r="D72" s="136"/>
      <c r="E72" s="19"/>
      <c r="F72" s="137" t="str">
        <f>IFERROR(IF(E72="A",'0. Oppsett'!$C$23,IF(E72="B",'0. Oppsett'!$C$24,IF(E72="C",'0. Oppsett'!$C$25,""))),"")</f>
        <v/>
      </c>
      <c r="G72" s="138"/>
      <c r="H72" s="139"/>
      <c r="I72" s="139" t="str">
        <f>IF(OR(E72="",H72="",NOT(AND(ISNUMBER(F72),ISNUMBER(H72)))),"",H72*F72*(1+'0. Oppsett'!$C$11))</f>
        <v/>
      </c>
    </row>
    <row r="73" spans="1:9" x14ac:dyDescent="0.25">
      <c r="A73" s="134"/>
      <c r="B73" s="90"/>
      <c r="C73" s="136"/>
      <c r="D73" s="136"/>
      <c r="E73" s="19"/>
      <c r="F73" s="137" t="str">
        <f>IFERROR(IF(E73="A",'0. Oppsett'!$C$23,IF(E73="B",'0. Oppsett'!$C$24,IF(E73="C",'0. Oppsett'!$C$25,""))),"")</f>
        <v/>
      </c>
      <c r="G73" s="138"/>
      <c r="H73" s="139"/>
      <c r="I73" s="139" t="str">
        <f>IF(OR(E73="",H73="",NOT(AND(ISNUMBER(F73),ISNUMBER(H73)))),"",H73*F73*(1+'0. Oppsett'!$C$11))</f>
        <v/>
      </c>
    </row>
    <row r="74" spans="1:9" x14ac:dyDescent="0.25">
      <c r="A74" s="134"/>
      <c r="B74" s="90"/>
      <c r="C74" s="136"/>
      <c r="D74" s="136"/>
      <c r="E74" s="19"/>
      <c r="F74" s="137" t="str">
        <f>IFERROR(IF(E74="A",'0. Oppsett'!$C$23,IF(E74="B",'0. Oppsett'!$C$24,IF(E74="C",'0. Oppsett'!$C$25,""))),"")</f>
        <v/>
      </c>
      <c r="G74" s="138"/>
      <c r="H74" s="139"/>
      <c r="I74" s="139" t="str">
        <f>IF(OR(E74="",H74="",NOT(AND(ISNUMBER(F74),ISNUMBER(H74)))),"",H74*F74*(1+'0. Oppsett'!$C$11))</f>
        <v/>
      </c>
    </row>
    <row r="75" spans="1:9" x14ac:dyDescent="0.25">
      <c r="A75" s="134"/>
      <c r="B75" s="90"/>
      <c r="C75" s="136"/>
      <c r="D75" s="136"/>
      <c r="E75" s="19"/>
      <c r="F75" s="137" t="str">
        <f>IFERROR(IF(E75="A",'0. Oppsett'!$C$23,IF(E75="B",'0. Oppsett'!$C$24,IF(E75="C",'0. Oppsett'!$C$25,""))),"")</f>
        <v/>
      </c>
      <c r="G75" s="138"/>
      <c r="H75" s="139"/>
      <c r="I75" s="139" t="str">
        <f>IF(OR(E75="",H75="",NOT(AND(ISNUMBER(F75),ISNUMBER(H75)))),"",H75*F75*(1+'0. Oppsett'!$C$11))</f>
        <v/>
      </c>
    </row>
    <row r="76" spans="1:9" x14ac:dyDescent="0.25">
      <c r="A76" s="134"/>
      <c r="B76" s="90"/>
      <c r="C76" s="136"/>
      <c r="D76" s="136"/>
      <c r="E76" s="19"/>
      <c r="F76" s="137" t="str">
        <f>IFERROR(IF(E76="A",'0. Oppsett'!$C$23,IF(E76="B",'0. Oppsett'!$C$24,IF(E76="C",'0. Oppsett'!$C$25,""))),"")</f>
        <v/>
      </c>
      <c r="G76" s="138"/>
      <c r="H76" s="139"/>
      <c r="I76" s="139" t="str">
        <f>IF(OR(E76="",H76="",NOT(AND(ISNUMBER(F76),ISNUMBER(H76)))),"",H76*F76*(1+'0. Oppsett'!$C$11))</f>
        <v/>
      </c>
    </row>
    <row r="77" spans="1:9" x14ac:dyDescent="0.25">
      <c r="A77" s="134"/>
      <c r="B77" s="90"/>
      <c r="C77" s="136"/>
      <c r="D77" s="136"/>
      <c r="E77" s="19"/>
      <c r="F77" s="137" t="str">
        <f>IFERROR(IF(E77="A",'0. Oppsett'!$C$23,IF(E77="B",'0. Oppsett'!$C$24,IF(E77="C",'0. Oppsett'!$C$25,""))),"")</f>
        <v/>
      </c>
      <c r="G77" s="138"/>
      <c r="H77" s="139"/>
      <c r="I77" s="139" t="str">
        <f>IF(OR(E77="",H77="",NOT(AND(ISNUMBER(F77),ISNUMBER(H77)))),"",H77*F77*(1+'0. Oppsett'!$C$11))</f>
        <v/>
      </c>
    </row>
    <row r="78" spans="1:9" x14ac:dyDescent="0.25">
      <c r="A78" s="134"/>
      <c r="B78" s="90"/>
      <c r="C78" s="136"/>
      <c r="D78" s="136"/>
      <c r="E78" s="19"/>
      <c r="F78" s="137" t="str">
        <f>IFERROR(IF(E78="A",'0. Oppsett'!$C$23,IF(E78="B",'0. Oppsett'!$C$24,IF(E78="C",'0. Oppsett'!$C$25,""))),"")</f>
        <v/>
      </c>
      <c r="G78" s="138"/>
      <c r="H78" s="139"/>
      <c r="I78" s="139" t="str">
        <f>IF(OR(E78="",H78="",NOT(AND(ISNUMBER(F78),ISNUMBER(H78)))),"",H78*F78*(1+'0. Oppsett'!$C$11))</f>
        <v/>
      </c>
    </row>
    <row r="79" spans="1:9" x14ac:dyDescent="0.25">
      <c r="A79" s="134"/>
      <c r="B79" s="90"/>
      <c r="C79" s="136"/>
      <c r="D79" s="136"/>
      <c r="E79" s="19"/>
      <c r="F79" s="137" t="str">
        <f>IFERROR(IF(E79="A",'0. Oppsett'!$C$23,IF(E79="B",'0. Oppsett'!$C$24,IF(E79="C",'0. Oppsett'!$C$25,""))),"")</f>
        <v/>
      </c>
      <c r="G79" s="138"/>
      <c r="H79" s="139"/>
      <c r="I79" s="139" t="str">
        <f>IF(OR(E79="",H79="",NOT(AND(ISNUMBER(F79),ISNUMBER(H79)))),"",H79*F79*(1+'0. Oppsett'!$C$11))</f>
        <v/>
      </c>
    </row>
    <row r="80" spans="1:9" x14ac:dyDescent="0.25">
      <c r="A80" s="134"/>
      <c r="B80" s="90"/>
      <c r="C80" s="136"/>
      <c r="D80" s="136"/>
      <c r="E80" s="19"/>
      <c r="F80" s="137" t="str">
        <f>IFERROR(IF(E80="A",'0. Oppsett'!$C$23,IF(E80="B",'0. Oppsett'!$C$24,IF(E80="C",'0. Oppsett'!$C$25,""))),"")</f>
        <v/>
      </c>
      <c r="G80" s="138"/>
      <c r="H80" s="139"/>
      <c r="I80" s="139" t="str">
        <f>IF(OR(E80="",H80="",NOT(AND(ISNUMBER(F80),ISNUMBER(H80)))),"",H80*F80*(1+'0. Oppsett'!$C$11))</f>
        <v/>
      </c>
    </row>
    <row r="81" spans="1:9" x14ac:dyDescent="0.25">
      <c r="A81" s="134"/>
      <c r="B81" s="90"/>
      <c r="C81" s="136"/>
      <c r="D81" s="136"/>
      <c r="E81" s="19"/>
      <c r="F81" s="137" t="str">
        <f>IFERROR(IF(E81="A",'0. Oppsett'!$C$23,IF(E81="B",'0. Oppsett'!$C$24,IF(E81="C",'0. Oppsett'!$C$25,""))),"")</f>
        <v/>
      </c>
      <c r="G81" s="138"/>
      <c r="H81" s="139"/>
      <c r="I81" s="139" t="str">
        <f>IF(OR(E81="",H81="",NOT(AND(ISNUMBER(F81),ISNUMBER(H81)))),"",H81*F81*(1+'0. Oppsett'!$C$11))</f>
        <v/>
      </c>
    </row>
    <row r="82" spans="1:9" x14ac:dyDescent="0.25">
      <c r="A82" s="134"/>
      <c r="B82" s="90"/>
      <c r="C82" s="136"/>
      <c r="D82" s="136"/>
      <c r="E82" s="19"/>
      <c r="F82" s="137" t="str">
        <f>IFERROR(IF(E82="A",'0. Oppsett'!$C$23,IF(E82="B",'0. Oppsett'!$C$24,IF(E82="C",'0. Oppsett'!$C$25,""))),"")</f>
        <v/>
      </c>
      <c r="G82" s="138"/>
      <c r="H82" s="139"/>
      <c r="I82" s="139" t="str">
        <f>IF(OR(E82="",H82="",NOT(AND(ISNUMBER(F82),ISNUMBER(H82)))),"",H82*F82*(1+'0. Oppsett'!$C$11))</f>
        <v/>
      </c>
    </row>
    <row r="83" spans="1:9" x14ac:dyDescent="0.25">
      <c r="A83" s="134"/>
      <c r="B83" s="90"/>
      <c r="C83" s="136"/>
      <c r="D83" s="136"/>
      <c r="E83" s="19"/>
      <c r="F83" s="137" t="str">
        <f>IFERROR(IF(E83="A",'0. Oppsett'!$C$23,IF(E83="B",'0. Oppsett'!$C$24,IF(E83="C",'0. Oppsett'!$C$25,""))),"")</f>
        <v/>
      </c>
      <c r="G83" s="138"/>
      <c r="H83" s="139"/>
      <c r="I83" s="139" t="str">
        <f>IF(OR(E83="",H83="",NOT(AND(ISNUMBER(F83),ISNUMBER(H83)))),"",H83*F83*(1+'0. Oppsett'!$C$11))</f>
        <v/>
      </c>
    </row>
    <row r="84" spans="1:9" x14ac:dyDescent="0.25">
      <c r="A84" s="134"/>
      <c r="B84" s="90"/>
      <c r="C84" s="136"/>
      <c r="D84" s="136"/>
      <c r="E84" s="19"/>
      <c r="F84" s="137" t="str">
        <f>IFERROR(IF(E84="A",'0. Oppsett'!$C$23,IF(E84="B",'0. Oppsett'!$C$24,IF(E84="C",'0. Oppsett'!$C$25,""))),"")</f>
        <v/>
      </c>
      <c r="G84" s="138"/>
      <c r="H84" s="139"/>
      <c r="I84" s="139" t="str">
        <f>IF(OR(E84="",H84="",NOT(AND(ISNUMBER(F84),ISNUMBER(H84)))),"",H84*F84*(1+'0. Oppsett'!$C$11))</f>
        <v/>
      </c>
    </row>
    <row r="85" spans="1:9" x14ac:dyDescent="0.25">
      <c r="A85" s="134"/>
      <c r="B85" s="90"/>
      <c r="C85" s="136"/>
      <c r="D85" s="136"/>
      <c r="E85" s="19"/>
      <c r="F85" s="137" t="str">
        <f>IFERROR(IF(E85="A",'0. Oppsett'!$C$23,IF(E85="B",'0. Oppsett'!$C$24,IF(E85="C",'0. Oppsett'!$C$25,""))),"")</f>
        <v/>
      </c>
      <c r="G85" s="138"/>
      <c r="H85" s="139"/>
      <c r="I85" s="139" t="str">
        <f>IF(OR(E85="",H85="",NOT(AND(ISNUMBER(F85),ISNUMBER(H85)))),"",H85*F85*(1+'0. Oppsett'!$C$11))</f>
        <v/>
      </c>
    </row>
    <row r="86" spans="1:9" x14ac:dyDescent="0.25">
      <c r="A86" s="134"/>
      <c r="B86" s="90"/>
      <c r="C86" s="136"/>
      <c r="D86" s="136"/>
      <c r="E86" s="19"/>
      <c r="F86" s="137" t="str">
        <f>IFERROR(IF(E86="A",'0. Oppsett'!$C$23,IF(E86="B",'0. Oppsett'!$C$24,IF(E86="C",'0. Oppsett'!$C$25,""))),"")</f>
        <v/>
      </c>
      <c r="G86" s="138"/>
      <c r="H86" s="139"/>
      <c r="I86" s="139" t="str">
        <f>IF(OR(E86="",H86="",NOT(AND(ISNUMBER(F86),ISNUMBER(H86)))),"",H86*F86*(1+'0. Oppsett'!$C$11))</f>
        <v/>
      </c>
    </row>
    <row r="87" spans="1:9" x14ac:dyDescent="0.25">
      <c r="A87" s="134"/>
      <c r="B87" s="90"/>
      <c r="C87" s="136"/>
      <c r="D87" s="136"/>
      <c r="E87" s="19"/>
      <c r="F87" s="137" t="str">
        <f>IFERROR(IF(E87="A",'0. Oppsett'!$C$23,IF(E87="B",'0. Oppsett'!$C$24,IF(E87="C",'0. Oppsett'!$C$25,""))),"")</f>
        <v/>
      </c>
      <c r="G87" s="138"/>
      <c r="H87" s="139"/>
      <c r="I87" s="139" t="str">
        <f>IF(OR(E87="",H87="",NOT(AND(ISNUMBER(F87),ISNUMBER(H87)))),"",H87*F87*(1+'0. Oppsett'!$C$11))</f>
        <v/>
      </c>
    </row>
    <row r="88" spans="1:9" x14ac:dyDescent="0.25">
      <c r="A88" s="134"/>
      <c r="B88" s="90"/>
      <c r="C88" s="136"/>
      <c r="D88" s="136"/>
      <c r="E88" s="19"/>
      <c r="F88" s="137" t="str">
        <f>IFERROR(IF(E88="A",'0. Oppsett'!$C$23,IF(E88="B",'0. Oppsett'!$C$24,IF(E88="C",'0. Oppsett'!$C$25,""))),"")</f>
        <v/>
      </c>
      <c r="G88" s="138"/>
      <c r="H88" s="139"/>
      <c r="I88" s="139" t="str">
        <f>IF(OR(E88="",H88="",NOT(AND(ISNUMBER(F88),ISNUMBER(H88)))),"",H88*F88*(1+'0. Oppsett'!$C$11))</f>
        <v/>
      </c>
    </row>
    <row r="89" spans="1:9" x14ac:dyDescent="0.25">
      <c r="A89" s="134"/>
      <c r="B89" s="90"/>
      <c r="C89" s="136"/>
      <c r="D89" s="136"/>
      <c r="E89" s="19"/>
      <c r="F89" s="137" t="str">
        <f>IFERROR(IF(E89="A",'0. Oppsett'!$C$23,IF(E89="B",'0. Oppsett'!$C$24,IF(E89="C",'0. Oppsett'!$C$25,""))),"")</f>
        <v/>
      </c>
      <c r="G89" s="138"/>
      <c r="H89" s="139"/>
      <c r="I89" s="139" t="str">
        <f>IF(OR(E89="",H89="",NOT(AND(ISNUMBER(F89),ISNUMBER(H89)))),"",H89*F89*(1+'0. Oppsett'!$C$11))</f>
        <v/>
      </c>
    </row>
    <row r="90" spans="1:9" x14ac:dyDescent="0.25">
      <c r="A90" s="134"/>
      <c r="B90" s="90"/>
      <c r="C90" s="136"/>
      <c r="D90" s="136"/>
      <c r="E90" s="19"/>
      <c r="F90" s="137" t="str">
        <f>IFERROR(IF(E90="A",'0. Oppsett'!$C$23,IF(E90="B",'0. Oppsett'!$C$24,IF(E90="C",'0. Oppsett'!$C$25,""))),"")</f>
        <v/>
      </c>
      <c r="G90" s="138"/>
      <c r="H90" s="139"/>
      <c r="I90" s="139" t="str">
        <f>IF(OR(E90="",H90="",NOT(AND(ISNUMBER(F90),ISNUMBER(H90)))),"",H90*F90*(1+'0. Oppsett'!$C$11))</f>
        <v/>
      </c>
    </row>
    <row r="91" spans="1:9" x14ac:dyDescent="0.25">
      <c r="A91" s="134"/>
      <c r="B91" s="90"/>
      <c r="C91" s="136"/>
      <c r="D91" s="136"/>
      <c r="E91" s="19"/>
      <c r="F91" s="137" t="str">
        <f>IFERROR(IF(E91="A",'0. Oppsett'!$C$23,IF(E91="B",'0. Oppsett'!$C$24,IF(E91="C",'0. Oppsett'!$C$25,""))),"")</f>
        <v/>
      </c>
      <c r="G91" s="138"/>
      <c r="H91" s="139"/>
      <c r="I91" s="139" t="str">
        <f>IF(OR(E91="",H91="",NOT(AND(ISNUMBER(F91),ISNUMBER(H91)))),"",H91*F91*(1+'0. Oppsett'!$C$11))</f>
        <v/>
      </c>
    </row>
    <row r="92" spans="1:9" x14ac:dyDescent="0.25">
      <c r="A92" s="134"/>
      <c r="B92" s="90"/>
      <c r="C92" s="136"/>
      <c r="D92" s="136"/>
      <c r="E92" s="19"/>
      <c r="F92" s="137" t="str">
        <f>IFERROR(IF(E92="A",'0. Oppsett'!$C$23,IF(E92="B",'0. Oppsett'!$C$24,IF(E92="C",'0. Oppsett'!$C$25,""))),"")</f>
        <v/>
      </c>
      <c r="G92" s="138"/>
      <c r="H92" s="139"/>
      <c r="I92" s="139" t="str">
        <f>IF(OR(E92="",H92="",NOT(AND(ISNUMBER(F92),ISNUMBER(H92)))),"",H92*F92*(1+'0. Oppsett'!$C$11))</f>
        <v/>
      </c>
    </row>
    <row r="93" spans="1:9" x14ac:dyDescent="0.25">
      <c r="A93" s="134"/>
      <c r="B93" s="90"/>
      <c r="C93" s="136"/>
      <c r="D93" s="136"/>
      <c r="E93" s="19"/>
      <c r="F93" s="137" t="str">
        <f>IFERROR(IF(E93="A",'0. Oppsett'!$C$23,IF(E93="B",'0. Oppsett'!$C$24,IF(E93="C",'0. Oppsett'!$C$25,""))),"")</f>
        <v/>
      </c>
      <c r="G93" s="138"/>
      <c r="H93" s="139"/>
      <c r="I93" s="139" t="str">
        <f>IF(OR(E93="",H93="",NOT(AND(ISNUMBER(F93),ISNUMBER(H93)))),"",H93*F93*(1+'0. Oppsett'!$C$11))</f>
        <v/>
      </c>
    </row>
    <row r="94" spans="1:9" x14ac:dyDescent="0.25">
      <c r="A94" s="134"/>
      <c r="B94" s="90"/>
      <c r="C94" s="136"/>
      <c r="D94" s="136"/>
      <c r="E94" s="19"/>
      <c r="F94" s="137" t="str">
        <f>IFERROR(IF(E94="A",'0. Oppsett'!$C$23,IF(E94="B",'0. Oppsett'!$C$24,IF(E94="C",'0. Oppsett'!$C$25,""))),"")</f>
        <v/>
      </c>
      <c r="G94" s="138"/>
      <c r="H94" s="139"/>
      <c r="I94" s="139" t="str">
        <f>IF(OR(E94="",H94="",NOT(AND(ISNUMBER(F94),ISNUMBER(H94)))),"",H94*F94*(1+'0. Oppsett'!$C$11))</f>
        <v/>
      </c>
    </row>
    <row r="95" spans="1:9" x14ac:dyDescent="0.25">
      <c r="A95" s="134"/>
      <c r="B95" s="90"/>
      <c r="C95" s="136"/>
      <c r="D95" s="136"/>
      <c r="E95" s="19"/>
      <c r="F95" s="137" t="str">
        <f>IFERROR(IF(E95="A",'0. Oppsett'!$C$23,IF(E95="B",'0. Oppsett'!$C$24,IF(E95="C",'0. Oppsett'!$C$25,""))),"")</f>
        <v/>
      </c>
      <c r="G95" s="138"/>
      <c r="H95" s="139"/>
      <c r="I95" s="139" t="str">
        <f>IF(OR(E95="",H95="",NOT(AND(ISNUMBER(F95),ISNUMBER(H95)))),"",H95*F95*(1+'0. Oppsett'!$C$11))</f>
        <v/>
      </c>
    </row>
    <row r="96" spans="1:9" x14ac:dyDescent="0.25">
      <c r="A96" s="134"/>
      <c r="B96" s="90"/>
      <c r="C96" s="136"/>
      <c r="D96" s="136"/>
      <c r="E96" s="19"/>
      <c r="F96" s="137" t="str">
        <f>IFERROR(IF(E96="A",'0. Oppsett'!$C$23,IF(E96="B",'0. Oppsett'!$C$24,IF(E96="C",'0. Oppsett'!$C$25,""))),"")</f>
        <v/>
      </c>
      <c r="G96" s="138"/>
      <c r="H96" s="139"/>
      <c r="I96" s="139" t="str">
        <f>IF(OR(E96="",H96="",NOT(AND(ISNUMBER(F96),ISNUMBER(H96)))),"",H96*F96*(1+'0. Oppsett'!$C$11))</f>
        <v/>
      </c>
    </row>
    <row r="97" spans="1:9" x14ac:dyDescent="0.25">
      <c r="A97" s="134"/>
      <c r="B97" s="90"/>
      <c r="C97" s="136"/>
      <c r="D97" s="136"/>
      <c r="E97" s="19"/>
      <c r="F97" s="137" t="str">
        <f>IFERROR(IF(E97="A",'0. Oppsett'!$C$23,IF(E97="B",'0. Oppsett'!$C$24,IF(E97="C",'0. Oppsett'!$C$25,""))),"")</f>
        <v/>
      </c>
      <c r="G97" s="138"/>
      <c r="H97" s="139"/>
      <c r="I97" s="139" t="str">
        <f>IF(OR(E97="",H97="",NOT(AND(ISNUMBER(F97),ISNUMBER(H97)))),"",H97*F97*(1+'0. Oppsett'!$C$11))</f>
        <v/>
      </c>
    </row>
    <row r="98" spans="1:9" x14ac:dyDescent="0.25">
      <c r="A98" s="134"/>
      <c r="B98" s="90"/>
      <c r="C98" s="136"/>
      <c r="D98" s="136"/>
      <c r="E98" s="19"/>
      <c r="F98" s="137" t="str">
        <f>IFERROR(IF(E98="A",'0. Oppsett'!$C$23,IF(E98="B",'0. Oppsett'!$C$24,IF(E98="C",'0. Oppsett'!$C$25,""))),"")</f>
        <v/>
      </c>
      <c r="G98" s="138"/>
      <c r="H98" s="139"/>
      <c r="I98" s="139" t="str">
        <f>IF(OR(E98="",H98="",NOT(AND(ISNUMBER(F98),ISNUMBER(H98)))),"",H98*F98*(1+'0. Oppsett'!$C$11))</f>
        <v/>
      </c>
    </row>
    <row r="99" spans="1:9" x14ac:dyDescent="0.25">
      <c r="A99" s="134"/>
      <c r="B99" s="90"/>
      <c r="C99" s="136"/>
      <c r="D99" s="136"/>
      <c r="E99" s="19"/>
      <c r="F99" s="137" t="str">
        <f>IFERROR(IF(E99="A",'0. Oppsett'!$C$23,IF(E99="B",'0. Oppsett'!$C$24,IF(E99="C",'0. Oppsett'!$C$25,""))),"")</f>
        <v/>
      </c>
      <c r="G99" s="138"/>
      <c r="H99" s="139"/>
      <c r="I99" s="139" t="str">
        <f>IF(OR(E99="",H99="",NOT(AND(ISNUMBER(F99),ISNUMBER(H99)))),"",H99*F99*(1+'0. Oppsett'!$C$11))</f>
        <v/>
      </c>
    </row>
    <row r="100" spans="1:9" x14ac:dyDescent="0.25">
      <c r="A100" s="134"/>
      <c r="B100" s="90"/>
      <c r="C100" s="136"/>
      <c r="D100" s="136"/>
      <c r="E100" s="19"/>
      <c r="F100" s="137" t="str">
        <f>IFERROR(IF(E100="A",'0. Oppsett'!$C$23,IF(E100="B",'0. Oppsett'!$C$24,IF(E100="C",'0. Oppsett'!$C$25,""))),"")</f>
        <v/>
      </c>
      <c r="G100" s="138"/>
      <c r="H100" s="139"/>
      <c r="I100" s="139" t="str">
        <f>IF(OR(E100="",H100="",NOT(AND(ISNUMBER(F100),ISNUMBER(H100)))),"",H100*F100*(1+'0. Oppsett'!$C$11))</f>
        <v/>
      </c>
    </row>
    <row r="101" spans="1:9" x14ac:dyDescent="0.25">
      <c r="A101" s="134"/>
      <c r="B101" s="90"/>
      <c r="C101" s="136"/>
      <c r="D101" s="136"/>
      <c r="E101" s="19"/>
      <c r="F101" s="137" t="str">
        <f>IFERROR(IF(E101="A",'0. Oppsett'!$C$23,IF(E101="B",'0. Oppsett'!$C$24,IF(E101="C",'0. Oppsett'!$C$25,""))),"")</f>
        <v/>
      </c>
      <c r="G101" s="138"/>
      <c r="H101" s="139"/>
      <c r="I101" s="139" t="str">
        <f>IF(OR(E101="",H101="",NOT(AND(ISNUMBER(F101),ISNUMBER(H101)))),"",H101*F101*(1+'0. Oppsett'!$C$11))</f>
        <v/>
      </c>
    </row>
    <row r="102" spans="1:9" x14ac:dyDescent="0.25">
      <c r="A102" s="134"/>
      <c r="B102" s="90"/>
      <c r="C102" s="136"/>
      <c r="D102" s="136"/>
      <c r="E102" s="19"/>
      <c r="F102" s="137" t="str">
        <f>IFERROR(IF(E102="A",'0. Oppsett'!$C$23,IF(E102="B",'0. Oppsett'!$C$24,IF(E102="C",'0. Oppsett'!$C$25,""))),"")</f>
        <v/>
      </c>
      <c r="G102" s="138"/>
      <c r="H102" s="139"/>
      <c r="I102" s="139" t="str">
        <f>IF(OR(E102="",H102="",NOT(AND(ISNUMBER(F102),ISNUMBER(H102)))),"",H102*F102*(1+'0. Oppsett'!$C$11))</f>
        <v/>
      </c>
    </row>
    <row r="103" spans="1:9" x14ac:dyDescent="0.25">
      <c r="A103" s="134"/>
      <c r="B103" s="90"/>
      <c r="C103" s="136"/>
      <c r="D103" s="136"/>
      <c r="E103" s="19"/>
      <c r="F103" s="137" t="str">
        <f>IFERROR(IF(E103="A",'0. Oppsett'!$C$23,IF(E103="B",'0. Oppsett'!$C$24,IF(E103="C",'0. Oppsett'!$C$25,""))),"")</f>
        <v/>
      </c>
      <c r="G103" s="138"/>
      <c r="H103" s="139"/>
      <c r="I103" s="139" t="str">
        <f>IF(OR(E103="",H103="",NOT(AND(ISNUMBER(F103),ISNUMBER(H103)))),"",H103*F103*(1+'0. Oppsett'!$C$11))</f>
        <v/>
      </c>
    </row>
    <row r="104" spans="1:9" x14ac:dyDescent="0.25">
      <c r="A104" s="134"/>
      <c r="B104" s="90"/>
      <c r="C104" s="136"/>
      <c r="D104" s="136"/>
      <c r="E104" s="19"/>
      <c r="F104" s="137" t="str">
        <f>IFERROR(IF(E104="A",'0. Oppsett'!$C$23,IF(E104="B",'0. Oppsett'!$C$24,IF(E104="C",'0. Oppsett'!$C$25,""))),"")</f>
        <v/>
      </c>
      <c r="G104" s="138"/>
      <c r="H104" s="139"/>
      <c r="I104" s="139" t="str">
        <f>IF(OR(E104="",H104="",NOT(AND(ISNUMBER(F104),ISNUMBER(H104)))),"",H104*F104*(1+'0. Oppsett'!$C$11))</f>
        <v/>
      </c>
    </row>
    <row r="105" spans="1:9" x14ac:dyDescent="0.25">
      <c r="A105" s="134"/>
      <c r="B105" s="90"/>
      <c r="C105" s="136"/>
      <c r="D105" s="136"/>
      <c r="E105" s="19"/>
      <c r="F105" s="137" t="str">
        <f>IFERROR(IF(E105="A",'0. Oppsett'!$C$23,IF(E105="B",'0. Oppsett'!$C$24,IF(E105="C",'0. Oppsett'!$C$25,""))),"")</f>
        <v/>
      </c>
      <c r="G105" s="138"/>
      <c r="H105" s="139"/>
      <c r="I105" s="139" t="str">
        <f>IF(OR(E105="",H105="",NOT(AND(ISNUMBER(F105),ISNUMBER(H105)))),"",H105*F105*(1+'0. Oppsett'!$C$11))</f>
        <v/>
      </c>
    </row>
    <row r="106" spans="1:9" x14ac:dyDescent="0.25">
      <c r="A106" s="134"/>
      <c r="B106" s="90"/>
      <c r="C106" s="136"/>
      <c r="D106" s="136"/>
      <c r="E106" s="19"/>
      <c r="F106" s="137" t="str">
        <f>IFERROR(IF(E106="A",'0. Oppsett'!$C$23,IF(E106="B",'0. Oppsett'!$C$24,IF(E106="C",'0. Oppsett'!$C$25,""))),"")</f>
        <v/>
      </c>
      <c r="G106" s="138"/>
      <c r="H106" s="139"/>
      <c r="I106" s="139" t="str">
        <f>IF(OR(E106="",H106="",NOT(AND(ISNUMBER(F106),ISNUMBER(H106)))),"",H106*F106*(1+'0. Oppsett'!$C$11))</f>
        <v/>
      </c>
    </row>
    <row r="107" spans="1:9" x14ac:dyDescent="0.25">
      <c r="A107" s="134"/>
      <c r="B107" s="90"/>
      <c r="C107" s="136"/>
      <c r="D107" s="136"/>
      <c r="E107" s="19"/>
      <c r="F107" s="137" t="str">
        <f>IFERROR(IF(E107="A",'0. Oppsett'!$C$23,IF(E107="B",'0. Oppsett'!$C$24,IF(E107="C",'0. Oppsett'!$C$25,""))),"")</f>
        <v/>
      </c>
      <c r="G107" s="138"/>
      <c r="H107" s="139"/>
      <c r="I107" s="139" t="str">
        <f>IF(OR(E107="",H107="",NOT(AND(ISNUMBER(F107),ISNUMBER(H107)))),"",H107*F107*(1+'0. Oppsett'!$C$11))</f>
        <v/>
      </c>
    </row>
    <row r="108" spans="1:9" x14ac:dyDescent="0.25">
      <c r="A108" s="134"/>
      <c r="B108" s="90"/>
      <c r="C108" s="136"/>
      <c r="D108" s="136"/>
      <c r="E108" s="19"/>
      <c r="F108" s="137" t="str">
        <f>IFERROR(IF(E108="A",'0. Oppsett'!$C$23,IF(E108="B",'0. Oppsett'!$C$24,IF(E108="C",'0. Oppsett'!$C$25,""))),"")</f>
        <v/>
      </c>
      <c r="G108" s="138"/>
      <c r="H108" s="139"/>
      <c r="I108" s="139" t="str">
        <f>IF(OR(E108="",H108="",NOT(AND(ISNUMBER(F108),ISNUMBER(H108)))),"",H108*F108*(1+'0. Oppsett'!$C$11))</f>
        <v/>
      </c>
    </row>
    <row r="109" spans="1:9" x14ac:dyDescent="0.25">
      <c r="A109" s="134"/>
      <c r="B109" s="90"/>
      <c r="C109" s="136"/>
      <c r="D109" s="136"/>
      <c r="E109" s="19"/>
      <c r="F109" s="137" t="str">
        <f>IFERROR(IF(E109="A",'0. Oppsett'!$C$23,IF(E109="B",'0. Oppsett'!$C$24,IF(E109="C",'0. Oppsett'!$C$25,""))),"")</f>
        <v/>
      </c>
      <c r="G109" s="138"/>
      <c r="H109" s="139"/>
      <c r="I109" s="139" t="str">
        <f>IF(OR(E109="",H109="",NOT(AND(ISNUMBER(F109),ISNUMBER(H109)))),"",H109*F109*(1+'0. Oppsett'!$C$11))</f>
        <v/>
      </c>
    </row>
    <row r="110" spans="1:9" x14ac:dyDescent="0.25">
      <c r="A110" s="134"/>
      <c r="B110" s="90"/>
      <c r="C110" s="136"/>
      <c r="D110" s="136"/>
      <c r="E110" s="19"/>
      <c r="F110" s="137" t="str">
        <f>IFERROR(IF(E110="A",'0. Oppsett'!$C$23,IF(E110="B",'0. Oppsett'!$C$24,IF(E110="C",'0. Oppsett'!$C$25,""))),"")</f>
        <v/>
      </c>
      <c r="G110" s="138"/>
      <c r="H110" s="139"/>
      <c r="I110" s="139" t="str">
        <f>IF(OR(E110="",H110="",NOT(AND(ISNUMBER(F110),ISNUMBER(H110)))),"",H110*F110*(1+'0. Oppsett'!$C$11))</f>
        <v/>
      </c>
    </row>
    <row r="111" spans="1:9" x14ac:dyDescent="0.25">
      <c r="A111" s="134"/>
      <c r="B111" s="90"/>
      <c r="C111" s="136"/>
      <c r="D111" s="136"/>
      <c r="E111" s="19"/>
      <c r="F111" s="137" t="str">
        <f>IFERROR(IF(E111="A",'0. Oppsett'!$C$23,IF(E111="B",'0. Oppsett'!$C$24,IF(E111="C",'0. Oppsett'!$C$25,""))),"")</f>
        <v/>
      </c>
      <c r="G111" s="138"/>
      <c r="H111" s="139"/>
      <c r="I111" s="139" t="str">
        <f>IF(OR(E111="",H111="",NOT(AND(ISNUMBER(F111),ISNUMBER(H111)))),"",H111*F111*(1+'0. Oppsett'!$C$11))</f>
        <v/>
      </c>
    </row>
    <row r="112" spans="1:9" x14ac:dyDescent="0.25">
      <c r="A112" s="134"/>
      <c r="B112" s="90"/>
      <c r="C112" s="136"/>
      <c r="D112" s="136"/>
      <c r="E112" s="19"/>
      <c r="F112" s="137" t="str">
        <f>IFERROR(IF(E112="A",'0. Oppsett'!$C$23,IF(E112="B",'0. Oppsett'!$C$24,IF(E112="C",'0. Oppsett'!$C$25,""))),"")</f>
        <v/>
      </c>
      <c r="G112" s="138"/>
      <c r="H112" s="139"/>
      <c r="I112" s="139" t="str">
        <f>IF(OR(E112="",H112="",NOT(AND(ISNUMBER(F112),ISNUMBER(H112)))),"",H112*F112*(1+'0. Oppsett'!$C$11))</f>
        <v/>
      </c>
    </row>
    <row r="113" spans="1:9" x14ac:dyDescent="0.25">
      <c r="A113" s="134"/>
      <c r="B113" s="90"/>
      <c r="C113" s="136"/>
      <c r="D113" s="136"/>
      <c r="E113" s="19"/>
      <c r="F113" s="137" t="str">
        <f>IFERROR(IF(E113="A",'0. Oppsett'!$C$23,IF(E113="B",'0. Oppsett'!$C$24,IF(E113="C",'0. Oppsett'!$C$25,""))),"")</f>
        <v/>
      </c>
      <c r="G113" s="138"/>
      <c r="H113" s="139"/>
      <c r="I113" s="139" t="str">
        <f>IF(OR(E113="",H113="",NOT(AND(ISNUMBER(F113),ISNUMBER(H113)))),"",H113*F113*(1+'0. Oppsett'!$C$11))</f>
        <v/>
      </c>
    </row>
    <row r="114" spans="1:9" x14ac:dyDescent="0.25">
      <c r="A114" s="134"/>
      <c r="B114" s="90"/>
      <c r="C114" s="136"/>
      <c r="D114" s="136"/>
      <c r="E114" s="19"/>
      <c r="F114" s="137" t="str">
        <f>IFERROR(IF(E114="A",'0. Oppsett'!$C$23,IF(E114="B",'0. Oppsett'!$C$24,IF(E114="C",'0. Oppsett'!$C$25,""))),"")</f>
        <v/>
      </c>
      <c r="G114" s="138"/>
      <c r="H114" s="139"/>
      <c r="I114" s="139" t="str">
        <f>IF(OR(E114="",H114="",NOT(AND(ISNUMBER(F114),ISNUMBER(H114)))),"",H114*F114*(1+'0. Oppsett'!$C$11))</f>
        <v/>
      </c>
    </row>
    <row r="115" spans="1:9" x14ac:dyDescent="0.25">
      <c r="A115" s="134"/>
      <c r="B115" s="90"/>
      <c r="C115" s="136"/>
      <c r="D115" s="136"/>
      <c r="E115" s="19"/>
      <c r="F115" s="137" t="str">
        <f>IFERROR(IF(E115="A",'0. Oppsett'!$C$23,IF(E115="B",'0. Oppsett'!$C$24,IF(E115="C",'0. Oppsett'!$C$25,""))),"")</f>
        <v/>
      </c>
      <c r="G115" s="138"/>
      <c r="H115" s="139"/>
      <c r="I115" s="139" t="str">
        <f>IF(OR(E115="",H115="",NOT(AND(ISNUMBER(F115),ISNUMBER(H115)))),"",H115*F115*(1+'0. Oppsett'!$C$11))</f>
        <v/>
      </c>
    </row>
    <row r="116" spans="1:9" x14ac:dyDescent="0.25">
      <c r="A116" s="134"/>
      <c r="B116" s="90"/>
      <c r="C116" s="136"/>
      <c r="D116" s="136"/>
      <c r="E116" s="19"/>
      <c r="F116" s="137" t="str">
        <f>IFERROR(IF(E116="A",'0. Oppsett'!$C$23,IF(E116="B",'0. Oppsett'!$C$24,IF(E116="C",'0. Oppsett'!$C$25,""))),"")</f>
        <v/>
      </c>
      <c r="G116" s="138"/>
      <c r="H116" s="139"/>
      <c r="I116" s="139" t="str">
        <f>IF(OR(E116="",H116="",NOT(AND(ISNUMBER(F116),ISNUMBER(H116)))),"",H116*F116*(1+'0. Oppsett'!$C$11))</f>
        <v/>
      </c>
    </row>
    <row r="117" spans="1:9" x14ac:dyDescent="0.25">
      <c r="A117" s="134"/>
      <c r="B117" s="90"/>
      <c r="C117" s="136"/>
      <c r="D117" s="136"/>
      <c r="E117" s="19"/>
      <c r="F117" s="137" t="str">
        <f>IFERROR(IF(E117="A",'0. Oppsett'!$C$23,IF(E117="B",'0. Oppsett'!$C$24,IF(E117="C",'0. Oppsett'!$C$25,""))),"")</f>
        <v/>
      </c>
      <c r="G117" s="138"/>
      <c r="H117" s="139"/>
      <c r="I117" s="139" t="str">
        <f>IF(OR(E117="",H117="",NOT(AND(ISNUMBER(F117),ISNUMBER(H117)))),"",H117*F117*(1+'0. Oppsett'!$C$11))</f>
        <v/>
      </c>
    </row>
    <row r="118" spans="1:9" x14ac:dyDescent="0.25">
      <c r="A118" s="134"/>
      <c r="B118" s="90"/>
      <c r="C118" s="136"/>
      <c r="D118" s="136"/>
      <c r="E118" s="19"/>
      <c r="F118" s="137" t="str">
        <f>IFERROR(IF(E118="A",'0. Oppsett'!$C$23,IF(E118="B",'0. Oppsett'!$C$24,IF(E118="C",'0. Oppsett'!$C$25,""))),"")</f>
        <v/>
      </c>
      <c r="G118" s="138"/>
      <c r="H118" s="139"/>
      <c r="I118" s="139" t="str">
        <f>IF(OR(E118="",H118="",NOT(AND(ISNUMBER(F118),ISNUMBER(H118)))),"",H118*F118*(1+'0. Oppsett'!$C$11))</f>
        <v/>
      </c>
    </row>
    <row r="119" spans="1:9" x14ac:dyDescent="0.25">
      <c r="A119" s="134"/>
      <c r="B119" s="90"/>
      <c r="C119" s="136"/>
      <c r="D119" s="136"/>
      <c r="E119" s="19"/>
      <c r="F119" s="137" t="str">
        <f>IFERROR(IF(E119="A",'0. Oppsett'!$C$23,IF(E119="B",'0. Oppsett'!$C$24,IF(E119="C",'0. Oppsett'!$C$25,""))),"")</f>
        <v/>
      </c>
      <c r="G119" s="138"/>
      <c r="H119" s="139"/>
      <c r="I119" s="139" t="str">
        <f>IF(OR(E119="",H119="",NOT(AND(ISNUMBER(F119),ISNUMBER(H119)))),"",H119*F119*(1+'0. Oppsett'!$C$11))</f>
        <v/>
      </c>
    </row>
    <row r="120" spans="1:9" x14ac:dyDescent="0.25">
      <c r="A120" s="134"/>
      <c r="B120" s="90"/>
      <c r="C120" s="136"/>
      <c r="D120" s="136"/>
      <c r="E120" s="19"/>
      <c r="F120" s="137" t="str">
        <f>IFERROR(IF(E120="A",'0. Oppsett'!$C$23,IF(E120="B",'0. Oppsett'!$C$24,IF(E120="C",'0. Oppsett'!$C$25,""))),"")</f>
        <v/>
      </c>
      <c r="G120" s="138"/>
      <c r="H120" s="139"/>
      <c r="I120" s="139" t="str">
        <f>IF(OR(E120="",H120="",NOT(AND(ISNUMBER(F120),ISNUMBER(H120)))),"",H120*F120*(1+'0. Oppsett'!$C$11))</f>
        <v/>
      </c>
    </row>
    <row r="121" spans="1:9" x14ac:dyDescent="0.25">
      <c r="A121" s="134"/>
      <c r="B121" s="90"/>
      <c r="C121" s="136"/>
      <c r="D121" s="136"/>
      <c r="E121" s="19"/>
      <c r="F121" s="137" t="str">
        <f>IFERROR(IF(E121="A",'0. Oppsett'!$C$23,IF(E121="B",'0. Oppsett'!$C$24,IF(E121="C",'0. Oppsett'!$C$25,""))),"")</f>
        <v/>
      </c>
      <c r="G121" s="138"/>
      <c r="H121" s="139"/>
      <c r="I121" s="139" t="str">
        <f>IF(OR(E121="",H121="",NOT(AND(ISNUMBER(F121),ISNUMBER(H121)))),"",H121*F121*(1+'0. Oppsett'!$C$11))</f>
        <v/>
      </c>
    </row>
    <row r="122" spans="1:9" x14ac:dyDescent="0.25">
      <c r="A122" s="134"/>
      <c r="B122" s="90"/>
      <c r="C122" s="136"/>
      <c r="D122" s="136"/>
      <c r="E122" s="19"/>
      <c r="F122" s="137" t="str">
        <f>IFERROR(IF(E122="A",'0. Oppsett'!$C$23,IF(E122="B",'0. Oppsett'!$C$24,IF(E122="C",'0. Oppsett'!$C$25,""))),"")</f>
        <v/>
      </c>
      <c r="G122" s="138"/>
      <c r="H122" s="139"/>
      <c r="I122" s="139" t="str">
        <f>IF(OR(E122="",H122="",NOT(AND(ISNUMBER(F122),ISNUMBER(H122)))),"",H122*F122*(1+'0. Oppsett'!$C$11))</f>
        <v/>
      </c>
    </row>
    <row r="123" spans="1:9" x14ac:dyDescent="0.25">
      <c r="A123" s="134"/>
      <c r="B123" s="90"/>
      <c r="C123" s="136"/>
      <c r="D123" s="136"/>
      <c r="E123" s="19"/>
      <c r="F123" s="137" t="str">
        <f>IFERROR(IF(E123="A",'0. Oppsett'!$C$23,IF(E123="B",'0. Oppsett'!$C$24,IF(E123="C",'0. Oppsett'!$C$25,""))),"")</f>
        <v/>
      </c>
      <c r="G123" s="138"/>
      <c r="H123" s="139"/>
      <c r="I123" s="139" t="str">
        <f>IF(OR(E123="",H123="",NOT(AND(ISNUMBER(F123),ISNUMBER(H123)))),"",H123*F123*(1+'0. Oppsett'!$C$11))</f>
        <v/>
      </c>
    </row>
    <row r="124" spans="1:9" x14ac:dyDescent="0.25">
      <c r="A124" s="134"/>
      <c r="B124" s="90"/>
      <c r="C124" s="136"/>
      <c r="D124" s="136"/>
      <c r="E124" s="19"/>
      <c r="F124" s="137" t="str">
        <f>IFERROR(IF(E124="A",'0. Oppsett'!$C$23,IF(E124="B",'0. Oppsett'!$C$24,IF(E124="C",'0. Oppsett'!$C$25,""))),"")</f>
        <v/>
      </c>
      <c r="G124" s="138"/>
      <c r="H124" s="139"/>
      <c r="I124" s="139" t="str">
        <f>IF(OR(E124="",H124="",NOT(AND(ISNUMBER(F124),ISNUMBER(H124)))),"",H124*F124*(1+'0. Oppsett'!$C$11))</f>
        <v/>
      </c>
    </row>
    <row r="125" spans="1:9" x14ac:dyDescent="0.25">
      <c r="A125" s="134"/>
      <c r="B125" s="90"/>
      <c r="C125" s="136"/>
      <c r="D125" s="136"/>
      <c r="E125" s="19"/>
      <c r="F125" s="137" t="str">
        <f>IFERROR(IF(E125="A",'0. Oppsett'!$C$23,IF(E125="B",'0. Oppsett'!$C$24,IF(E125="C",'0. Oppsett'!$C$25,""))),"")</f>
        <v/>
      </c>
      <c r="G125" s="138"/>
      <c r="H125" s="139"/>
      <c r="I125" s="139" t="str">
        <f>IF(OR(E125="",H125="",NOT(AND(ISNUMBER(F125),ISNUMBER(H125)))),"",H125*F125*(1+'0. Oppsett'!$C$11))</f>
        <v/>
      </c>
    </row>
    <row r="126" spans="1:9" x14ac:dyDescent="0.25">
      <c r="A126" s="134"/>
      <c r="B126" s="90"/>
      <c r="C126" s="136"/>
      <c r="D126" s="136"/>
      <c r="E126" s="19"/>
      <c r="F126" s="137" t="str">
        <f>IFERROR(IF(E126="A",'0. Oppsett'!$C$23,IF(E126="B",'0. Oppsett'!$C$24,IF(E126="C",'0. Oppsett'!$C$25,""))),"")</f>
        <v/>
      </c>
      <c r="G126" s="138"/>
      <c r="H126" s="139"/>
      <c r="I126" s="139" t="str">
        <f>IF(OR(E126="",H126="",NOT(AND(ISNUMBER(F126),ISNUMBER(H126)))),"",H126*F126*(1+'0. Oppsett'!$C$11))</f>
        <v/>
      </c>
    </row>
    <row r="127" spans="1:9" x14ac:dyDescent="0.25">
      <c r="A127" s="134"/>
      <c r="B127" s="90"/>
      <c r="C127" s="136"/>
      <c r="D127" s="136"/>
      <c r="E127" s="19"/>
      <c r="F127" s="137" t="str">
        <f>IFERROR(IF(E127="A",'0. Oppsett'!$C$23,IF(E127="B",'0. Oppsett'!$C$24,IF(E127="C",'0. Oppsett'!$C$25,""))),"")</f>
        <v/>
      </c>
      <c r="G127" s="138"/>
      <c r="H127" s="139"/>
      <c r="I127" s="139" t="str">
        <f>IF(OR(E127="",H127="",NOT(AND(ISNUMBER(F127),ISNUMBER(H127)))),"",H127*F127*(1+'0. Oppsett'!$C$11))</f>
        <v/>
      </c>
    </row>
    <row r="128" spans="1:9" x14ac:dyDescent="0.25">
      <c r="A128" s="134"/>
      <c r="B128" s="90"/>
      <c r="C128" s="136"/>
      <c r="D128" s="136"/>
      <c r="E128" s="19"/>
      <c r="F128" s="137" t="str">
        <f>IFERROR(IF(E128="A",'0. Oppsett'!$C$23,IF(E128="B",'0. Oppsett'!$C$24,IF(E128="C",'0. Oppsett'!$C$25,""))),"")</f>
        <v/>
      </c>
      <c r="G128" s="138"/>
      <c r="H128" s="139"/>
      <c r="I128" s="139" t="str">
        <f>IF(OR(E128="",H128="",NOT(AND(ISNUMBER(F128),ISNUMBER(H128)))),"",H128*F128*(1+'0. Oppsett'!$C$11))</f>
        <v/>
      </c>
    </row>
    <row r="129" spans="1:9" x14ac:dyDescent="0.25">
      <c r="A129" s="134"/>
      <c r="B129" s="90"/>
      <c r="C129" s="136"/>
      <c r="D129" s="136"/>
      <c r="E129" s="19"/>
      <c r="F129" s="137" t="str">
        <f>IFERROR(IF(E129="A",'0. Oppsett'!$C$23,IF(E129="B",'0. Oppsett'!$C$24,IF(E129="C",'0. Oppsett'!$C$25,""))),"")</f>
        <v/>
      </c>
      <c r="G129" s="138"/>
      <c r="H129" s="139"/>
      <c r="I129" s="139" t="str">
        <f>IF(OR(E129="",H129="",NOT(AND(ISNUMBER(F129),ISNUMBER(H129)))),"",H129*F129*(1+'0. Oppsett'!$C$11))</f>
        <v/>
      </c>
    </row>
    <row r="130" spans="1:9" x14ac:dyDescent="0.25">
      <c r="A130" s="134"/>
      <c r="B130" s="90"/>
      <c r="C130" s="136"/>
      <c r="D130" s="136"/>
      <c r="E130" s="19"/>
      <c r="F130" s="137" t="str">
        <f>IFERROR(IF(E130="A",'0. Oppsett'!$C$23,IF(E130="B",'0. Oppsett'!$C$24,IF(E130="C",'0. Oppsett'!$C$25,""))),"")</f>
        <v/>
      </c>
      <c r="G130" s="138"/>
      <c r="H130" s="139"/>
      <c r="I130" s="139" t="str">
        <f>IF(OR(E130="",H130="",NOT(AND(ISNUMBER(F130),ISNUMBER(H130)))),"",H130*F130*(1+'0. Oppsett'!$C$11))</f>
        <v/>
      </c>
    </row>
    <row r="131" spans="1:9" x14ac:dyDescent="0.25">
      <c r="A131" s="134"/>
      <c r="B131" s="90"/>
      <c r="C131" s="136"/>
      <c r="D131" s="136"/>
      <c r="E131" s="19"/>
      <c r="F131" s="137" t="str">
        <f>IFERROR(IF(E131="A",'0. Oppsett'!$C$23,IF(E131="B",'0. Oppsett'!$C$24,IF(E131="C",'0. Oppsett'!$C$25,""))),"")</f>
        <v/>
      </c>
      <c r="G131" s="138"/>
      <c r="H131" s="139"/>
      <c r="I131" s="139" t="str">
        <f>IF(OR(E131="",H131="",NOT(AND(ISNUMBER(F131),ISNUMBER(H131)))),"",H131*F131*(1+'0. Oppsett'!$C$11))</f>
        <v/>
      </c>
    </row>
    <row r="132" spans="1:9" x14ac:dyDescent="0.25">
      <c r="A132" s="134"/>
      <c r="B132" s="90"/>
      <c r="C132" s="136"/>
      <c r="D132" s="136"/>
      <c r="E132" s="19"/>
      <c r="F132" s="137" t="str">
        <f>IFERROR(IF(E132="A",'0. Oppsett'!$C$23,IF(E132="B",'0. Oppsett'!$C$24,IF(E132="C",'0. Oppsett'!$C$25,""))),"")</f>
        <v/>
      </c>
      <c r="G132" s="138"/>
      <c r="H132" s="139"/>
      <c r="I132" s="139" t="str">
        <f>IF(OR(E132="",H132="",NOT(AND(ISNUMBER(F132),ISNUMBER(H132)))),"",H132*F132*(1+'0. Oppsett'!$C$11))</f>
        <v/>
      </c>
    </row>
    <row r="133" spans="1:9" x14ac:dyDescent="0.25">
      <c r="A133" s="134"/>
      <c r="B133" s="90"/>
      <c r="C133" s="136"/>
      <c r="D133" s="136"/>
      <c r="E133" s="19"/>
      <c r="F133" s="137" t="str">
        <f>IFERROR(IF(E133="A",'0. Oppsett'!$C$23,IF(E133="B",'0. Oppsett'!$C$24,IF(E133="C",'0. Oppsett'!$C$25,""))),"")</f>
        <v/>
      </c>
      <c r="G133" s="138"/>
      <c r="H133" s="139"/>
      <c r="I133" s="139" t="str">
        <f>IF(OR(E133="",H133="",NOT(AND(ISNUMBER(F133),ISNUMBER(H133)))),"",H133*F133*(1+'0. Oppsett'!$C$11))</f>
        <v/>
      </c>
    </row>
    <row r="134" spans="1:9" x14ac:dyDescent="0.25">
      <c r="A134" s="134"/>
      <c r="B134" s="90"/>
      <c r="C134" s="136"/>
      <c r="D134" s="136"/>
      <c r="E134" s="19"/>
      <c r="F134" s="137" t="str">
        <f>IFERROR(IF(E134="A",'0. Oppsett'!$C$23,IF(E134="B",'0. Oppsett'!$C$24,IF(E134="C",'0. Oppsett'!$C$25,""))),"")</f>
        <v/>
      </c>
      <c r="G134" s="138"/>
      <c r="H134" s="139"/>
      <c r="I134" s="139" t="str">
        <f>IF(OR(E134="",H134="",NOT(AND(ISNUMBER(F134),ISNUMBER(H134)))),"",H134*F134*(1+'0. Oppsett'!$C$11))</f>
        <v/>
      </c>
    </row>
    <row r="135" spans="1:9" x14ac:dyDescent="0.25">
      <c r="A135" s="134"/>
      <c r="B135" s="90"/>
      <c r="C135" s="136"/>
      <c r="D135" s="136"/>
      <c r="E135" s="19"/>
      <c r="F135" s="137" t="str">
        <f>IFERROR(IF(E135="A",'0. Oppsett'!$C$23,IF(E135="B",'0. Oppsett'!$C$24,IF(E135="C",'0. Oppsett'!$C$25,""))),"")</f>
        <v/>
      </c>
      <c r="G135" s="138"/>
      <c r="H135" s="139"/>
      <c r="I135" s="139" t="str">
        <f>IF(OR(E135="",H135="",NOT(AND(ISNUMBER(F135),ISNUMBER(H135)))),"",H135*F135*(1+'0. Oppsett'!$C$11))</f>
        <v/>
      </c>
    </row>
    <row r="136" spans="1:9" x14ac:dyDescent="0.25">
      <c r="A136" s="134"/>
      <c r="B136" s="90"/>
      <c r="C136" s="136"/>
      <c r="D136" s="136"/>
      <c r="E136" s="19"/>
      <c r="F136" s="137" t="str">
        <f>IFERROR(IF(E136="A",'0. Oppsett'!$C$23,IF(E136="B",'0. Oppsett'!$C$24,IF(E136="C",'0. Oppsett'!$C$25,""))),"")</f>
        <v/>
      </c>
      <c r="G136" s="138"/>
      <c r="H136" s="139"/>
      <c r="I136" s="139" t="str">
        <f>IF(OR(E136="",H136="",NOT(AND(ISNUMBER(F136),ISNUMBER(H136)))),"",H136*F136*(1+'0. Oppsett'!$C$11))</f>
        <v/>
      </c>
    </row>
    <row r="137" spans="1:9" x14ac:dyDescent="0.25">
      <c r="A137" s="134"/>
      <c r="B137" s="90"/>
      <c r="C137" s="136"/>
      <c r="D137" s="136"/>
      <c r="E137" s="19"/>
      <c r="F137" s="137" t="str">
        <f>IFERROR(IF(E137="A",'0. Oppsett'!$C$23,IF(E137="B",'0. Oppsett'!$C$24,IF(E137="C",'0. Oppsett'!$C$25,""))),"")</f>
        <v/>
      </c>
      <c r="G137" s="138"/>
      <c r="H137" s="139"/>
      <c r="I137" s="139" t="str">
        <f>IF(OR(E137="",H137="",NOT(AND(ISNUMBER(F137),ISNUMBER(H137)))),"",H137*F137*(1+'0. Oppsett'!$C$11))</f>
        <v/>
      </c>
    </row>
    <row r="138" spans="1:9" x14ac:dyDescent="0.25">
      <c r="A138" s="134"/>
      <c r="B138" s="90"/>
      <c r="C138" s="136"/>
      <c r="D138" s="136"/>
      <c r="E138" s="19"/>
      <c r="F138" s="137" t="str">
        <f>IFERROR(IF(E138="A",'0. Oppsett'!$C$23,IF(E138="B",'0. Oppsett'!$C$24,IF(E138="C",'0. Oppsett'!$C$25,""))),"")</f>
        <v/>
      </c>
      <c r="G138" s="138"/>
      <c r="H138" s="139"/>
      <c r="I138" s="139" t="str">
        <f>IF(OR(E138="",H138="",NOT(AND(ISNUMBER(F138),ISNUMBER(H138)))),"",H138*F138*(1+'0. Oppsett'!$C$11))</f>
        <v/>
      </c>
    </row>
    <row r="139" spans="1:9" x14ac:dyDescent="0.25">
      <c r="A139" s="134"/>
      <c r="B139" s="90"/>
      <c r="C139" s="136"/>
      <c r="D139" s="136"/>
      <c r="E139" s="19"/>
      <c r="F139" s="137" t="str">
        <f>IFERROR(IF(E139="A",'0. Oppsett'!$C$23,IF(E139="B",'0. Oppsett'!$C$24,IF(E139="C",'0. Oppsett'!$C$25,""))),"")</f>
        <v/>
      </c>
      <c r="G139" s="138"/>
      <c r="H139" s="139"/>
      <c r="I139" s="139" t="str">
        <f>IF(OR(E139="",H139="",NOT(AND(ISNUMBER(F139),ISNUMBER(H139)))),"",H139*F139*(1+'0. Oppsett'!$C$11))</f>
        <v/>
      </c>
    </row>
    <row r="140" spans="1:9" x14ac:dyDescent="0.25">
      <c r="A140" s="134"/>
      <c r="B140" s="90"/>
      <c r="C140" s="136"/>
      <c r="D140" s="136"/>
      <c r="E140" s="19"/>
      <c r="F140" s="137" t="str">
        <f>IFERROR(IF(E140="A",'0. Oppsett'!$C$23,IF(E140="B",'0. Oppsett'!$C$24,IF(E140="C",'0. Oppsett'!$C$25,""))),"")</f>
        <v/>
      </c>
      <c r="G140" s="138"/>
      <c r="H140" s="139"/>
      <c r="I140" s="139" t="str">
        <f>IF(OR(E140="",H140="",NOT(AND(ISNUMBER(F140),ISNUMBER(H140)))),"",H140*F140*(1+'0. Oppsett'!$C$11))</f>
        <v/>
      </c>
    </row>
    <row r="141" spans="1:9" x14ac:dyDescent="0.25">
      <c r="A141" s="134"/>
      <c r="B141" s="90"/>
      <c r="C141" s="136"/>
      <c r="D141" s="136"/>
      <c r="E141" s="19"/>
      <c r="F141" s="137" t="str">
        <f>IFERROR(IF(E141="A",'0. Oppsett'!$C$23,IF(E141="B",'0. Oppsett'!$C$24,IF(E141="C",'0. Oppsett'!$C$25,""))),"")</f>
        <v/>
      </c>
      <c r="G141" s="138"/>
      <c r="H141" s="139"/>
      <c r="I141" s="139" t="str">
        <f>IF(OR(E141="",H141="",NOT(AND(ISNUMBER(F141),ISNUMBER(H141)))),"",H141*F141*(1+'0. Oppsett'!$C$11))</f>
        <v/>
      </c>
    </row>
    <row r="142" spans="1:9" x14ac:dyDescent="0.25">
      <c r="A142" s="134"/>
      <c r="B142" s="90"/>
      <c r="C142" s="136"/>
      <c r="D142" s="136"/>
      <c r="E142" s="19"/>
      <c r="F142" s="137" t="str">
        <f>IFERROR(IF(E142="A",'0. Oppsett'!$C$23,IF(E142="B",'0. Oppsett'!$C$24,IF(E142="C",'0. Oppsett'!$C$25,""))),"")</f>
        <v/>
      </c>
      <c r="G142" s="138"/>
      <c r="H142" s="139"/>
      <c r="I142" s="139" t="str">
        <f>IF(OR(E142="",H142="",NOT(AND(ISNUMBER(F142),ISNUMBER(H142)))),"",H142*F142*(1+'0. Oppsett'!$C$11))</f>
        <v/>
      </c>
    </row>
    <row r="143" spans="1:9" x14ac:dyDescent="0.25">
      <c r="A143" s="134"/>
      <c r="B143" s="90"/>
      <c r="C143" s="136"/>
      <c r="D143" s="136"/>
      <c r="E143" s="19"/>
      <c r="F143" s="137" t="str">
        <f>IFERROR(IF(E143="A",'0. Oppsett'!$C$23,IF(E143="B",'0. Oppsett'!$C$24,IF(E143="C",'0. Oppsett'!$C$25,""))),"")</f>
        <v/>
      </c>
      <c r="G143" s="138"/>
      <c r="H143" s="139"/>
      <c r="I143" s="139" t="str">
        <f>IF(OR(E143="",H143="",NOT(AND(ISNUMBER(F143),ISNUMBER(H143)))),"",H143*F143*(1+'0. Oppsett'!$C$11))</f>
        <v/>
      </c>
    </row>
    <row r="144" spans="1:9" x14ac:dyDescent="0.25">
      <c r="A144" s="134"/>
      <c r="B144" s="90"/>
      <c r="C144" s="136"/>
      <c r="D144" s="136"/>
      <c r="E144" s="19"/>
      <c r="F144" s="137" t="str">
        <f>IFERROR(IF(E144="A",'0. Oppsett'!$C$23,IF(E144="B",'0. Oppsett'!$C$24,IF(E144="C",'0. Oppsett'!$C$25,""))),"")</f>
        <v/>
      </c>
      <c r="G144" s="138"/>
      <c r="H144" s="139"/>
      <c r="I144" s="139" t="str">
        <f>IF(OR(E144="",H144="",NOT(AND(ISNUMBER(F144),ISNUMBER(H144)))),"",H144*F144*(1+'0. Oppsett'!$C$11))</f>
        <v/>
      </c>
    </row>
    <row r="145" spans="1:9" x14ac:dyDescent="0.25">
      <c r="A145" s="134"/>
      <c r="B145" s="90"/>
      <c r="C145" s="136"/>
      <c r="D145" s="136"/>
      <c r="E145" s="19"/>
      <c r="F145" s="137" t="str">
        <f>IFERROR(IF(E145="A",'0. Oppsett'!$C$23,IF(E145="B",'0. Oppsett'!$C$24,IF(E145="C",'0. Oppsett'!$C$25,""))),"")</f>
        <v/>
      </c>
      <c r="G145" s="138"/>
      <c r="H145" s="139"/>
      <c r="I145" s="139" t="str">
        <f>IF(OR(E145="",H145="",NOT(AND(ISNUMBER(F145),ISNUMBER(H145)))),"",H145*F145*(1+'0. Oppsett'!$C$11))</f>
        <v/>
      </c>
    </row>
    <row r="146" spans="1:9" x14ac:dyDescent="0.25">
      <c r="A146" s="134"/>
      <c r="B146" s="90"/>
      <c r="C146" s="136"/>
      <c r="D146" s="136"/>
      <c r="E146" s="19"/>
      <c r="F146" s="137" t="str">
        <f>IFERROR(IF(E146="A",'0. Oppsett'!$C$23,IF(E146="B",'0. Oppsett'!$C$24,IF(E146="C",'0. Oppsett'!$C$25,""))),"")</f>
        <v/>
      </c>
      <c r="G146" s="138"/>
      <c r="H146" s="139"/>
      <c r="I146" s="139" t="str">
        <f>IF(OR(E146="",H146="",NOT(AND(ISNUMBER(F146),ISNUMBER(H146)))),"",H146*F146*(1+'0. Oppsett'!$C$11))</f>
        <v/>
      </c>
    </row>
    <row r="147" spans="1:9" x14ac:dyDescent="0.25">
      <c r="A147" s="134"/>
      <c r="B147" s="90"/>
      <c r="C147" s="136"/>
      <c r="D147" s="136"/>
      <c r="E147" s="19"/>
      <c r="F147" s="137" t="str">
        <f>IFERROR(IF(E147="A",'0. Oppsett'!$C$23,IF(E147="B",'0. Oppsett'!$C$24,IF(E147="C",'0. Oppsett'!$C$25,""))),"")</f>
        <v/>
      </c>
      <c r="G147" s="138"/>
      <c r="H147" s="139"/>
      <c r="I147" s="139" t="str">
        <f>IF(OR(E147="",H147="",NOT(AND(ISNUMBER(F147),ISNUMBER(H147)))),"",H147*F147*(1+'0. Oppsett'!$C$11))</f>
        <v/>
      </c>
    </row>
    <row r="148" spans="1:9" x14ac:dyDescent="0.25">
      <c r="A148" s="134"/>
      <c r="B148" s="90"/>
      <c r="C148" s="136"/>
      <c r="D148" s="136"/>
      <c r="E148" s="19"/>
      <c r="F148" s="137" t="str">
        <f>IFERROR(IF(E148="A",'0. Oppsett'!$C$23,IF(E148="B",'0. Oppsett'!$C$24,IF(E148="C",'0. Oppsett'!$C$25,""))),"")</f>
        <v/>
      </c>
      <c r="G148" s="138"/>
      <c r="H148" s="139"/>
      <c r="I148" s="139" t="str">
        <f>IF(OR(E148="",H148="",NOT(AND(ISNUMBER(F148),ISNUMBER(H148)))),"",H148*F148*(1+'0. Oppsett'!$C$11))</f>
        <v/>
      </c>
    </row>
    <row r="149" spans="1:9" x14ac:dyDescent="0.25">
      <c r="A149" s="134"/>
      <c r="B149" s="90"/>
      <c r="C149" s="136"/>
      <c r="D149" s="136"/>
      <c r="E149" s="19"/>
      <c r="F149" s="137" t="str">
        <f>IFERROR(IF(E149="A",'0. Oppsett'!$C$23,IF(E149="B",'0. Oppsett'!$C$24,IF(E149="C",'0. Oppsett'!$C$25,""))),"")</f>
        <v/>
      </c>
      <c r="G149" s="138"/>
      <c r="H149" s="139"/>
      <c r="I149" s="139" t="str">
        <f>IF(OR(E149="",H149="",NOT(AND(ISNUMBER(F149),ISNUMBER(H149)))),"",H149*F149*(1+'0. Oppsett'!$C$11))</f>
        <v/>
      </c>
    </row>
    <row r="150" spans="1:9" x14ac:dyDescent="0.25">
      <c r="A150" s="134"/>
      <c r="B150" s="90"/>
      <c r="C150" s="136"/>
      <c r="D150" s="136"/>
      <c r="E150" s="19"/>
      <c r="F150" s="137" t="str">
        <f>IFERROR(IF(E150="A",'0. Oppsett'!$C$23,IF(E150="B",'0. Oppsett'!$C$24,IF(E150="C",'0. Oppsett'!$C$25,""))),"")</f>
        <v/>
      </c>
      <c r="G150" s="138"/>
      <c r="H150" s="139"/>
      <c r="I150" s="139" t="str">
        <f>IF(OR(E150="",H150="",NOT(AND(ISNUMBER(F150),ISNUMBER(H150)))),"",H150*F150*(1+'0. Oppsett'!$C$11))</f>
        <v/>
      </c>
    </row>
    <row r="151" spans="1:9" x14ac:dyDescent="0.25">
      <c r="A151" s="134"/>
      <c r="B151" s="90"/>
      <c r="C151" s="136"/>
      <c r="D151" s="136"/>
      <c r="E151" s="19"/>
      <c r="F151" s="137" t="str">
        <f>IFERROR(IF(E151="A",'0. Oppsett'!$C$23,IF(E151="B",'0. Oppsett'!$C$24,IF(E151="C",'0. Oppsett'!$C$25,""))),"")</f>
        <v/>
      </c>
      <c r="G151" s="138"/>
      <c r="H151" s="139"/>
      <c r="I151" s="139" t="str">
        <f>IF(OR(E151="",H151="",NOT(AND(ISNUMBER(F151),ISNUMBER(H151)))),"",H151*F151*(1+'0. Oppsett'!$C$11))</f>
        <v/>
      </c>
    </row>
    <row r="152" spans="1:9" x14ac:dyDescent="0.25">
      <c r="A152" s="134"/>
      <c r="B152" s="90"/>
      <c r="C152" s="136"/>
      <c r="D152" s="136"/>
      <c r="E152" s="19"/>
      <c r="F152" s="137" t="str">
        <f>IFERROR(IF(E152="A",'0. Oppsett'!$C$23,IF(E152="B",'0. Oppsett'!$C$24,IF(E152="C",'0. Oppsett'!$C$25,""))),"")</f>
        <v/>
      </c>
      <c r="G152" s="138"/>
      <c r="H152" s="139"/>
      <c r="I152" s="139" t="str">
        <f>IF(OR(E152="",H152="",NOT(AND(ISNUMBER(F152),ISNUMBER(H152)))),"",H152*F152*(1+'0. Oppsett'!$C$11))</f>
        <v/>
      </c>
    </row>
    <row r="153" spans="1:9" x14ac:dyDescent="0.25">
      <c r="A153" s="134"/>
      <c r="B153" s="90"/>
      <c r="C153" s="136"/>
      <c r="D153" s="136"/>
      <c r="E153" s="19"/>
      <c r="F153" s="137" t="str">
        <f>IFERROR(IF(E153="A",'0. Oppsett'!$C$23,IF(E153="B",'0. Oppsett'!$C$24,IF(E153="C",'0. Oppsett'!$C$25,""))),"")</f>
        <v/>
      </c>
      <c r="G153" s="138"/>
      <c r="H153" s="139"/>
      <c r="I153" s="139" t="str">
        <f>IF(OR(E153="",H153="",NOT(AND(ISNUMBER(F153),ISNUMBER(H153)))),"",H153*F153*(1+'0. Oppsett'!$C$11))</f>
        <v/>
      </c>
    </row>
    <row r="154" spans="1:9" x14ac:dyDescent="0.25">
      <c r="A154" s="134"/>
      <c r="B154" s="90"/>
      <c r="C154" s="136"/>
      <c r="D154" s="136"/>
      <c r="E154" s="19"/>
      <c r="F154" s="137" t="str">
        <f>IFERROR(IF(E154="A",'0. Oppsett'!$C$23,IF(E154="B",'0. Oppsett'!$C$24,IF(E154="C",'0. Oppsett'!$C$25,""))),"")</f>
        <v/>
      </c>
      <c r="G154" s="138"/>
      <c r="H154" s="139"/>
      <c r="I154" s="139" t="str">
        <f>IF(OR(E154="",H154="",NOT(AND(ISNUMBER(F154),ISNUMBER(H154)))),"",H154*F154*(1+'0. Oppsett'!$C$11))</f>
        <v/>
      </c>
    </row>
    <row r="155" spans="1:9" x14ac:dyDescent="0.25">
      <c r="A155" s="134"/>
      <c r="B155" s="90"/>
      <c r="C155" s="136"/>
      <c r="D155" s="136"/>
      <c r="E155" s="19"/>
      <c r="F155" s="137" t="str">
        <f>IFERROR(IF(E155="A",'0. Oppsett'!$C$23,IF(E155="B",'0. Oppsett'!$C$24,IF(E155="C",'0. Oppsett'!$C$25,""))),"")</f>
        <v/>
      </c>
      <c r="G155" s="138"/>
      <c r="H155" s="139"/>
      <c r="I155" s="139" t="str">
        <f>IF(OR(E155="",H155="",NOT(AND(ISNUMBER(F155),ISNUMBER(H155)))),"",H155*F155*(1+'0. Oppsett'!$C$11))</f>
        <v/>
      </c>
    </row>
    <row r="156" spans="1:9" x14ac:dyDescent="0.25">
      <c r="A156" s="134"/>
      <c r="B156" s="90"/>
      <c r="C156" s="136"/>
      <c r="D156" s="136"/>
      <c r="E156" s="19"/>
      <c r="F156" s="137" t="str">
        <f>IFERROR(IF(E156="A",'0. Oppsett'!$C$23,IF(E156="B",'0. Oppsett'!$C$24,IF(E156="C",'0. Oppsett'!$C$25,""))),"")</f>
        <v/>
      </c>
      <c r="G156" s="138"/>
      <c r="H156" s="139"/>
      <c r="I156" s="139" t="str">
        <f>IF(OR(E156="",H156="",NOT(AND(ISNUMBER(F156),ISNUMBER(H156)))),"",H156*F156*(1+'0. Oppsett'!$C$11))</f>
        <v/>
      </c>
    </row>
    <row r="157" spans="1:9" x14ac:dyDescent="0.25">
      <c r="A157" s="134"/>
      <c r="B157" s="90"/>
      <c r="C157" s="136"/>
      <c r="D157" s="136"/>
      <c r="E157" s="19"/>
      <c r="F157" s="137" t="str">
        <f>IFERROR(IF(E157="A",'0. Oppsett'!$C$23,IF(E157="B",'0. Oppsett'!$C$24,IF(E157="C",'0. Oppsett'!$C$25,""))),"")</f>
        <v/>
      </c>
      <c r="G157" s="138"/>
      <c r="H157" s="139"/>
      <c r="I157" s="139" t="str">
        <f>IF(OR(E157="",H157="",NOT(AND(ISNUMBER(F157),ISNUMBER(H157)))),"",H157*F157*(1+'0. Oppsett'!$C$11))</f>
        <v/>
      </c>
    </row>
    <row r="158" spans="1:9" x14ac:dyDescent="0.25">
      <c r="A158" s="134"/>
      <c r="B158" s="90"/>
      <c r="C158" s="136"/>
      <c r="D158" s="136"/>
      <c r="E158" s="19"/>
      <c r="F158" s="137" t="str">
        <f>IFERROR(IF(E158="A",'0. Oppsett'!$C$23,IF(E158="B",'0. Oppsett'!$C$24,IF(E158="C",'0. Oppsett'!$C$25,""))),"")</f>
        <v/>
      </c>
      <c r="G158" s="138"/>
      <c r="H158" s="139"/>
      <c r="I158" s="139" t="str">
        <f>IF(OR(E158="",H158="",NOT(AND(ISNUMBER(F158),ISNUMBER(H158)))),"",H158*F158*(1+'0. Oppsett'!$C$11))</f>
        <v/>
      </c>
    </row>
    <row r="159" spans="1:9" x14ac:dyDescent="0.25">
      <c r="A159" s="134"/>
      <c r="B159" s="90"/>
      <c r="C159" s="136"/>
      <c r="D159" s="136"/>
      <c r="E159" s="19"/>
      <c r="F159" s="137" t="str">
        <f>IFERROR(IF(E159="A",'0. Oppsett'!$C$23,IF(E159="B",'0. Oppsett'!$C$24,IF(E159="C",'0. Oppsett'!$C$25,""))),"")</f>
        <v/>
      </c>
      <c r="G159" s="138"/>
      <c r="H159" s="139"/>
      <c r="I159" s="139" t="str">
        <f>IF(OR(E159="",H159="",NOT(AND(ISNUMBER(F159),ISNUMBER(H159)))),"",H159*F159*(1+'0. Oppsett'!$C$11))</f>
        <v/>
      </c>
    </row>
    <row r="160" spans="1:9" x14ac:dyDescent="0.25">
      <c r="A160" s="134"/>
      <c r="B160" s="90"/>
      <c r="C160" s="136"/>
      <c r="D160" s="136"/>
      <c r="E160" s="19"/>
      <c r="F160" s="137" t="str">
        <f>IFERROR(IF(E160="A",'0. Oppsett'!$C$23,IF(E160="B",'0. Oppsett'!$C$24,IF(E160="C",'0. Oppsett'!$C$25,""))),"")</f>
        <v/>
      </c>
      <c r="G160" s="138"/>
      <c r="H160" s="139"/>
      <c r="I160" s="139" t="str">
        <f>IF(OR(E160="",H160="",NOT(AND(ISNUMBER(F160),ISNUMBER(H160)))),"",H160*F160*(1+'0. Oppsett'!$C$11))</f>
        <v/>
      </c>
    </row>
    <row r="161" spans="1:9" x14ac:dyDescent="0.25">
      <c r="A161" s="134"/>
      <c r="B161" s="90"/>
      <c r="C161" s="136"/>
      <c r="D161" s="136"/>
      <c r="E161" s="19"/>
      <c r="F161" s="137" t="str">
        <f>IFERROR(IF(E161="A",'0. Oppsett'!$C$23,IF(E161="B",'0. Oppsett'!$C$24,IF(E161="C",'0. Oppsett'!$C$25,""))),"")</f>
        <v/>
      </c>
      <c r="G161" s="138"/>
      <c r="H161" s="139"/>
      <c r="I161" s="139" t="str">
        <f>IF(OR(E161="",H161="",NOT(AND(ISNUMBER(F161),ISNUMBER(H161)))),"",H161*F161*(1+'0. Oppsett'!$C$11))</f>
        <v/>
      </c>
    </row>
    <row r="162" spans="1:9" x14ac:dyDescent="0.25">
      <c r="A162" s="134"/>
      <c r="B162" s="90"/>
      <c r="C162" s="136"/>
      <c r="D162" s="136"/>
      <c r="E162" s="19"/>
      <c r="F162" s="137" t="str">
        <f>IFERROR(IF(E162="A",'0. Oppsett'!$C$23,IF(E162="B",'0. Oppsett'!$C$24,IF(E162="C",'0. Oppsett'!$C$25,""))),"")</f>
        <v/>
      </c>
      <c r="G162" s="138"/>
      <c r="H162" s="139"/>
      <c r="I162" s="139" t="str">
        <f>IF(OR(E162="",H162="",NOT(AND(ISNUMBER(F162),ISNUMBER(H162)))),"",H162*F162*(1+'0. Oppsett'!$C$11))</f>
        <v/>
      </c>
    </row>
    <row r="163" spans="1:9" x14ac:dyDescent="0.25">
      <c r="A163" s="134"/>
      <c r="B163" s="90"/>
      <c r="C163" s="136"/>
      <c r="D163" s="136"/>
      <c r="E163" s="19"/>
      <c r="F163" s="137" t="str">
        <f>IFERROR(IF(E163="A",'0. Oppsett'!$C$23,IF(E163="B",'0. Oppsett'!$C$24,IF(E163="C",'0. Oppsett'!$C$25,""))),"")</f>
        <v/>
      </c>
      <c r="G163" s="138"/>
      <c r="H163" s="139"/>
      <c r="I163" s="139" t="str">
        <f>IF(OR(E163="",H163="",NOT(AND(ISNUMBER(F163),ISNUMBER(H163)))),"",H163*F163*(1+'0. Oppsett'!$C$11))</f>
        <v/>
      </c>
    </row>
    <row r="164" spans="1:9" x14ac:dyDescent="0.25">
      <c r="A164" s="134"/>
      <c r="B164" s="90"/>
      <c r="C164" s="136"/>
      <c r="D164" s="136"/>
      <c r="E164" s="19"/>
      <c r="F164" s="137" t="str">
        <f>IFERROR(IF(E164="A",'0. Oppsett'!$C$23,IF(E164="B",'0. Oppsett'!$C$24,IF(E164="C",'0. Oppsett'!$C$25,""))),"")</f>
        <v/>
      </c>
      <c r="G164" s="138"/>
      <c r="H164" s="139"/>
      <c r="I164" s="139" t="str">
        <f>IF(OR(E164="",H164="",NOT(AND(ISNUMBER(F164),ISNUMBER(H164)))),"",H164*F164*(1+'0. Oppsett'!$C$11))</f>
        <v/>
      </c>
    </row>
    <row r="165" spans="1:9" x14ac:dyDescent="0.25">
      <c r="A165" s="134"/>
      <c r="B165" s="90"/>
      <c r="C165" s="136"/>
      <c r="D165" s="136"/>
      <c r="E165" s="19"/>
      <c r="F165" s="137" t="str">
        <f>IFERROR(IF(E165="A",'0. Oppsett'!$C$23,IF(E165="B",'0. Oppsett'!$C$24,IF(E165="C",'0. Oppsett'!$C$25,""))),"")</f>
        <v/>
      </c>
      <c r="G165" s="138"/>
      <c r="H165" s="139"/>
      <c r="I165" s="139" t="str">
        <f>IF(OR(E165="",H165="",NOT(AND(ISNUMBER(F165),ISNUMBER(H165)))),"",H165*F165*(1+'0. Oppsett'!$C$11))</f>
        <v/>
      </c>
    </row>
    <row r="166" spans="1:9" x14ac:dyDescent="0.25">
      <c r="A166" s="134"/>
      <c r="B166" s="90"/>
      <c r="C166" s="136"/>
      <c r="D166" s="136"/>
      <c r="E166" s="19"/>
      <c r="F166" s="137" t="str">
        <f>IFERROR(IF(E166="A",'0. Oppsett'!$C$23,IF(E166="B",'0. Oppsett'!$C$24,IF(E166="C",'0. Oppsett'!$C$25,""))),"")</f>
        <v/>
      </c>
      <c r="G166" s="138"/>
      <c r="H166" s="139"/>
      <c r="I166" s="139" t="str">
        <f>IF(OR(E166="",H166="",NOT(AND(ISNUMBER(F166),ISNUMBER(H166)))),"",H166*F166*(1+'0. Oppsett'!$C$11))</f>
        <v/>
      </c>
    </row>
    <row r="167" spans="1:9" x14ac:dyDescent="0.25">
      <c r="A167" s="134"/>
      <c r="B167" s="90"/>
      <c r="C167" s="136"/>
      <c r="D167" s="136"/>
      <c r="E167" s="19"/>
      <c r="F167" s="137" t="str">
        <f>IFERROR(IF(E167="A",'0. Oppsett'!$C$23,IF(E167="B",'0. Oppsett'!$C$24,IF(E167="C",'0. Oppsett'!$C$25,""))),"")</f>
        <v/>
      </c>
      <c r="G167" s="138"/>
      <c r="H167" s="139"/>
      <c r="I167" s="139" t="str">
        <f>IF(OR(E167="",H167="",NOT(AND(ISNUMBER(F167),ISNUMBER(H167)))),"",H167*F167*(1+'0. Oppsett'!$C$11))</f>
        <v/>
      </c>
    </row>
    <row r="168" spans="1:9" x14ac:dyDescent="0.25">
      <c r="A168" s="134"/>
      <c r="B168" s="90"/>
      <c r="C168" s="136"/>
      <c r="D168" s="136"/>
      <c r="E168" s="19"/>
      <c r="F168" s="137" t="str">
        <f>IFERROR(IF(E168="A",'0. Oppsett'!$C$23,IF(E168="B",'0. Oppsett'!$C$24,IF(E168="C",'0. Oppsett'!$C$25,""))),"")</f>
        <v/>
      </c>
      <c r="G168" s="138"/>
      <c r="H168" s="139"/>
      <c r="I168" s="139" t="str">
        <f>IF(OR(E168="",H168="",NOT(AND(ISNUMBER(F168),ISNUMBER(H168)))),"",H168*F168*(1+'0. Oppsett'!$C$11))</f>
        <v/>
      </c>
    </row>
    <row r="169" spans="1:9" x14ac:dyDescent="0.25">
      <c r="A169" s="134"/>
      <c r="B169" s="90"/>
      <c r="C169" s="136"/>
      <c r="D169" s="136"/>
      <c r="E169" s="19"/>
      <c r="F169" s="137" t="str">
        <f>IFERROR(IF(E169="A",'0. Oppsett'!$C$23,IF(E169="B",'0. Oppsett'!$C$24,IF(E169="C",'0. Oppsett'!$C$25,""))),"")</f>
        <v/>
      </c>
      <c r="G169" s="138"/>
      <c r="H169" s="139"/>
      <c r="I169" s="139" t="str">
        <f>IF(OR(E169="",H169="",NOT(AND(ISNUMBER(F169),ISNUMBER(H169)))),"",H169*F169*(1+'0. Oppsett'!$C$11))</f>
        <v/>
      </c>
    </row>
    <row r="170" spans="1:9" x14ac:dyDescent="0.25">
      <c r="A170" s="134"/>
      <c r="B170" s="90"/>
      <c r="C170" s="136"/>
      <c r="D170" s="136"/>
      <c r="E170" s="19"/>
      <c r="F170" s="137" t="str">
        <f>IFERROR(IF(E170="A",'0. Oppsett'!$C$23,IF(E170="B",'0. Oppsett'!$C$24,IF(E170="C",'0. Oppsett'!$C$25,""))),"")</f>
        <v/>
      </c>
      <c r="G170" s="138"/>
      <c r="H170" s="139"/>
      <c r="I170" s="139" t="str">
        <f>IF(OR(E170="",H170="",NOT(AND(ISNUMBER(F170),ISNUMBER(H170)))),"",H170*F170*(1+'0. Oppsett'!$C$11))</f>
        <v/>
      </c>
    </row>
    <row r="171" spans="1:9" x14ac:dyDescent="0.25">
      <c r="A171" s="134"/>
      <c r="B171" s="90"/>
      <c r="C171" s="136"/>
      <c r="D171" s="136"/>
      <c r="E171" s="19"/>
      <c r="F171" s="137" t="str">
        <f>IFERROR(IF(E171="A",'0. Oppsett'!$C$23,IF(E171="B",'0. Oppsett'!$C$24,IF(E171="C",'0. Oppsett'!$C$25,""))),"")</f>
        <v/>
      </c>
      <c r="G171" s="138"/>
      <c r="H171" s="139"/>
      <c r="I171" s="139" t="str">
        <f>IF(OR(E171="",H171="",NOT(AND(ISNUMBER(F171),ISNUMBER(H171)))),"",H171*F171*(1+'0. Oppsett'!$C$11))</f>
        <v/>
      </c>
    </row>
    <row r="172" spans="1:9" x14ac:dyDescent="0.25">
      <c r="A172" s="134"/>
      <c r="B172" s="90"/>
      <c r="C172" s="136"/>
      <c r="D172" s="136"/>
      <c r="E172" s="19"/>
      <c r="F172" s="137" t="str">
        <f>IFERROR(IF(E172="A",'0. Oppsett'!$C$23,IF(E172="B",'0. Oppsett'!$C$24,IF(E172="C",'0. Oppsett'!$C$25,""))),"")</f>
        <v/>
      </c>
      <c r="G172" s="138"/>
      <c r="H172" s="139"/>
      <c r="I172" s="139" t="str">
        <f>IF(OR(E172="",H172="",NOT(AND(ISNUMBER(F172),ISNUMBER(H172)))),"",H172*F172*(1+'0. Oppsett'!$C$11))</f>
        <v/>
      </c>
    </row>
    <row r="173" spans="1:9" x14ac:dyDescent="0.25">
      <c r="A173" s="134"/>
      <c r="B173" s="90"/>
      <c r="C173" s="136"/>
      <c r="D173" s="136"/>
      <c r="E173" s="19"/>
      <c r="F173" s="137" t="str">
        <f>IFERROR(IF(E173="A",'0. Oppsett'!$C$23,IF(E173="B",'0. Oppsett'!$C$24,IF(E173="C",'0. Oppsett'!$C$25,""))),"")</f>
        <v/>
      </c>
      <c r="G173" s="138"/>
      <c r="H173" s="139"/>
      <c r="I173" s="139" t="str">
        <f>IF(OR(E173="",H173="",NOT(AND(ISNUMBER(F173),ISNUMBER(H173)))),"",H173*F173*(1+'0. Oppsett'!$C$11))</f>
        <v/>
      </c>
    </row>
    <row r="174" spans="1:9" x14ac:dyDescent="0.25">
      <c r="A174" s="134"/>
      <c r="B174" s="90"/>
      <c r="C174" s="136"/>
      <c r="D174" s="136"/>
      <c r="E174" s="19"/>
      <c r="F174" s="137" t="str">
        <f>IFERROR(IF(E174="A",'0. Oppsett'!$C$23,IF(E174="B",'0. Oppsett'!$C$24,IF(E174="C",'0. Oppsett'!$C$25,""))),"")</f>
        <v/>
      </c>
      <c r="G174" s="138"/>
      <c r="H174" s="139"/>
      <c r="I174" s="139" t="str">
        <f>IF(OR(E174="",H174="",NOT(AND(ISNUMBER(F174),ISNUMBER(H174)))),"",H174*F174*(1+'0. Oppsett'!$C$11))</f>
        <v/>
      </c>
    </row>
    <row r="175" spans="1:9" x14ac:dyDescent="0.25">
      <c r="A175" s="134"/>
      <c r="B175" s="90"/>
      <c r="C175" s="136"/>
      <c r="D175" s="136"/>
      <c r="E175" s="19"/>
      <c r="F175" s="137" t="str">
        <f>IFERROR(IF(E175="A",'0. Oppsett'!$C$23,IF(E175="B",'0. Oppsett'!$C$24,IF(E175="C",'0. Oppsett'!$C$25,""))),"")</f>
        <v/>
      </c>
      <c r="G175" s="138"/>
      <c r="H175" s="139"/>
      <c r="I175" s="139" t="str">
        <f>IF(OR(E175="",H175="",NOT(AND(ISNUMBER(F175),ISNUMBER(H175)))),"",H175*F175*(1+'0. Oppsett'!$C$11))</f>
        <v/>
      </c>
    </row>
    <row r="176" spans="1:9" x14ac:dyDescent="0.25">
      <c r="A176" s="134"/>
      <c r="B176" s="90"/>
      <c r="C176" s="136"/>
      <c r="D176" s="136"/>
      <c r="E176" s="19"/>
      <c r="F176" s="137" t="str">
        <f>IFERROR(IF(E176="A",'0. Oppsett'!$C$23,IF(E176="B",'0. Oppsett'!$C$24,IF(E176="C",'0. Oppsett'!$C$25,""))),"")</f>
        <v/>
      </c>
      <c r="G176" s="138"/>
      <c r="H176" s="139"/>
      <c r="I176" s="139" t="str">
        <f>IF(OR(E176="",H176="",NOT(AND(ISNUMBER(F176),ISNUMBER(H176)))),"",H176*F176*(1+'0. Oppsett'!$C$11))</f>
        <v/>
      </c>
    </row>
    <row r="177" spans="1:9" x14ac:dyDescent="0.25">
      <c r="A177" s="134"/>
      <c r="B177" s="90"/>
      <c r="C177" s="136"/>
      <c r="D177" s="136"/>
      <c r="E177" s="19"/>
      <c r="F177" s="137" t="str">
        <f>IFERROR(IF(E177="A",'0. Oppsett'!$C$23,IF(E177="B",'0. Oppsett'!$C$24,IF(E177="C",'0. Oppsett'!$C$25,""))),"")</f>
        <v/>
      </c>
      <c r="G177" s="138"/>
      <c r="H177" s="139"/>
      <c r="I177" s="139" t="str">
        <f>IF(OR(E177="",H177="",NOT(AND(ISNUMBER(F177),ISNUMBER(H177)))),"",H177*F177*(1+'0. Oppsett'!$C$11))</f>
        <v/>
      </c>
    </row>
    <row r="178" spans="1:9" x14ac:dyDescent="0.25">
      <c r="A178" s="134"/>
      <c r="B178" s="90"/>
      <c r="C178" s="136"/>
      <c r="D178" s="136"/>
      <c r="E178" s="19"/>
      <c r="F178" s="137" t="str">
        <f>IFERROR(IF(E178="A",'0. Oppsett'!$C$23,IF(E178="B",'0. Oppsett'!$C$24,IF(E178="C",'0. Oppsett'!$C$25,""))),"")</f>
        <v/>
      </c>
      <c r="G178" s="138"/>
      <c r="H178" s="139"/>
      <c r="I178" s="139" t="str">
        <f>IF(OR(E178="",H178="",NOT(AND(ISNUMBER(F178),ISNUMBER(H178)))),"",H178*F178*(1+'0. Oppsett'!$C$11))</f>
        <v/>
      </c>
    </row>
    <row r="179" spans="1:9" x14ac:dyDescent="0.25">
      <c r="A179" s="134"/>
      <c r="B179" s="90"/>
      <c r="C179" s="136"/>
      <c r="D179" s="136"/>
      <c r="E179" s="19"/>
      <c r="F179" s="137" t="str">
        <f>IFERROR(IF(E179="A",'0. Oppsett'!$C$23,IF(E179="B",'0. Oppsett'!$C$24,IF(E179="C",'0. Oppsett'!$C$25,""))),"")</f>
        <v/>
      </c>
      <c r="G179" s="138"/>
      <c r="H179" s="139"/>
      <c r="I179" s="139" t="str">
        <f>IF(OR(E179="",H179="",NOT(AND(ISNUMBER(F179),ISNUMBER(H179)))),"",H179*F179*(1+'0. Oppsett'!$C$11))</f>
        <v/>
      </c>
    </row>
    <row r="180" spans="1:9" x14ac:dyDescent="0.25">
      <c r="A180" s="134"/>
      <c r="B180" s="90"/>
      <c r="C180" s="136"/>
      <c r="D180" s="136"/>
      <c r="E180" s="19"/>
      <c r="F180" s="137" t="str">
        <f>IFERROR(IF(E180="A",'0. Oppsett'!$C$23,IF(E180="B",'0. Oppsett'!$C$24,IF(E180="C",'0. Oppsett'!$C$25,""))),"")</f>
        <v/>
      </c>
      <c r="G180" s="138"/>
      <c r="H180" s="139"/>
      <c r="I180" s="139" t="str">
        <f>IF(OR(E180="",H180="",NOT(AND(ISNUMBER(F180),ISNUMBER(H180)))),"",H180*F180*(1+'0. Oppsett'!$C$11))</f>
        <v/>
      </c>
    </row>
    <row r="181" spans="1:9" x14ac:dyDescent="0.25">
      <c r="A181" s="134"/>
      <c r="B181" s="90"/>
      <c r="C181" s="136"/>
      <c r="D181" s="136"/>
      <c r="E181" s="19"/>
      <c r="F181" s="137" t="str">
        <f>IFERROR(IF(E181="A",'0. Oppsett'!$C$23,IF(E181="B",'0. Oppsett'!$C$24,IF(E181="C",'0. Oppsett'!$C$25,""))),"")</f>
        <v/>
      </c>
      <c r="G181" s="138"/>
      <c r="H181" s="139"/>
      <c r="I181" s="139" t="str">
        <f>IF(OR(E181="",H181="",NOT(AND(ISNUMBER(F181),ISNUMBER(H181)))),"",H181*F181*(1+'0. Oppsett'!$C$11))</f>
        <v/>
      </c>
    </row>
    <row r="182" spans="1:9" x14ac:dyDescent="0.25">
      <c r="A182" s="134"/>
      <c r="B182" s="90"/>
      <c r="C182" s="136"/>
      <c r="D182" s="136"/>
      <c r="E182" s="19"/>
      <c r="F182" s="137" t="str">
        <f>IFERROR(IF(E182="A",'0. Oppsett'!$C$23,IF(E182="B",'0. Oppsett'!$C$24,IF(E182="C",'0. Oppsett'!$C$25,""))),"")</f>
        <v/>
      </c>
      <c r="G182" s="138"/>
      <c r="H182" s="139"/>
      <c r="I182" s="139" t="str">
        <f>IF(OR(E182="",H182="",NOT(AND(ISNUMBER(F182),ISNUMBER(H182)))),"",H182*F182*(1+'0. Oppsett'!$C$11))</f>
        <v/>
      </c>
    </row>
    <row r="183" spans="1:9" x14ac:dyDescent="0.25">
      <c r="A183" s="134"/>
      <c r="B183" s="90"/>
      <c r="C183" s="136"/>
      <c r="D183" s="136"/>
      <c r="E183" s="19"/>
      <c r="F183" s="137" t="str">
        <f>IFERROR(IF(E183="A",'0. Oppsett'!$C$23,IF(E183="B",'0. Oppsett'!$C$24,IF(E183="C",'0. Oppsett'!$C$25,""))),"")</f>
        <v/>
      </c>
      <c r="G183" s="138"/>
      <c r="H183" s="139"/>
      <c r="I183" s="139" t="str">
        <f>IF(OR(E183="",H183="",NOT(AND(ISNUMBER(F183),ISNUMBER(H183)))),"",H183*F183*(1+'0. Oppsett'!$C$11))</f>
        <v/>
      </c>
    </row>
    <row r="184" spans="1:9" x14ac:dyDescent="0.25">
      <c r="A184" s="134"/>
      <c r="B184" s="90"/>
      <c r="C184" s="136"/>
      <c r="D184" s="136"/>
      <c r="E184" s="19"/>
      <c r="F184" s="137" t="str">
        <f>IFERROR(IF(E184="A",'0. Oppsett'!$C$23,IF(E184="B",'0. Oppsett'!$C$24,IF(E184="C",'0. Oppsett'!$C$25,""))),"")</f>
        <v/>
      </c>
      <c r="G184" s="138"/>
      <c r="H184" s="139"/>
      <c r="I184" s="139" t="str">
        <f>IF(OR(E184="",H184="",NOT(AND(ISNUMBER(F184),ISNUMBER(H184)))),"",H184*F184*(1+'0. Oppsett'!$C$11))</f>
        <v/>
      </c>
    </row>
    <row r="185" spans="1:9" x14ac:dyDescent="0.25">
      <c r="A185" s="134"/>
      <c r="B185" s="90"/>
      <c r="C185" s="136"/>
      <c r="D185" s="136"/>
      <c r="E185" s="19"/>
      <c r="F185" s="137" t="str">
        <f>IFERROR(IF(E185="A",'0. Oppsett'!$C$23,IF(E185="B",'0. Oppsett'!$C$24,IF(E185="C",'0. Oppsett'!$C$25,""))),"")</f>
        <v/>
      </c>
      <c r="G185" s="138"/>
      <c r="H185" s="139"/>
      <c r="I185" s="139" t="str">
        <f>IF(OR(E185="",H185="",NOT(AND(ISNUMBER(F185),ISNUMBER(H185)))),"",H185*F185*(1+'0. Oppsett'!$C$11))</f>
        <v/>
      </c>
    </row>
    <row r="186" spans="1:9" x14ac:dyDescent="0.25">
      <c r="A186" s="134"/>
      <c r="B186" s="90"/>
      <c r="C186" s="136"/>
      <c r="D186" s="136"/>
      <c r="E186" s="19"/>
      <c r="F186" s="137" t="str">
        <f>IFERROR(IF(E186="A",'0. Oppsett'!$C$23,IF(E186="B",'0. Oppsett'!$C$24,IF(E186="C",'0. Oppsett'!$C$25,""))),"")</f>
        <v/>
      </c>
      <c r="G186" s="138"/>
      <c r="H186" s="139"/>
      <c r="I186" s="139" t="str">
        <f>IF(OR(E186="",H186="",NOT(AND(ISNUMBER(F186),ISNUMBER(H186)))),"",H186*F186*(1+'0. Oppsett'!$C$11))</f>
        <v/>
      </c>
    </row>
    <row r="187" spans="1:9" x14ac:dyDescent="0.25">
      <c r="A187" s="134"/>
      <c r="B187" s="90"/>
      <c r="C187" s="136"/>
      <c r="D187" s="136"/>
      <c r="E187" s="19"/>
      <c r="F187" s="137" t="str">
        <f>IFERROR(IF(E187="A",'0. Oppsett'!$C$23,IF(E187="B",'0. Oppsett'!$C$24,IF(E187="C",'0. Oppsett'!$C$25,""))),"")</f>
        <v/>
      </c>
      <c r="G187" s="138"/>
      <c r="H187" s="139"/>
      <c r="I187" s="139" t="str">
        <f>IF(OR(E187="",H187="",NOT(AND(ISNUMBER(F187),ISNUMBER(H187)))),"",H187*F187*(1+'0. Oppsett'!$C$11))</f>
        <v/>
      </c>
    </row>
    <row r="188" spans="1:9" x14ac:dyDescent="0.25">
      <c r="A188" s="134"/>
      <c r="B188" s="90"/>
      <c r="C188" s="136"/>
      <c r="D188" s="136"/>
      <c r="E188" s="19"/>
      <c r="F188" s="137" t="str">
        <f>IFERROR(IF(E188="A",'0. Oppsett'!$C$23,IF(E188="B",'0. Oppsett'!$C$24,IF(E188="C",'0. Oppsett'!$C$25,""))),"")</f>
        <v/>
      </c>
      <c r="G188" s="138"/>
      <c r="H188" s="139"/>
      <c r="I188" s="139" t="str">
        <f>IF(OR(E188="",H188="",NOT(AND(ISNUMBER(F188),ISNUMBER(H188)))),"",H188*F188*(1+'0. Oppsett'!$C$11))</f>
        <v/>
      </c>
    </row>
    <row r="189" spans="1:9" x14ac:dyDescent="0.25">
      <c r="A189" s="134"/>
      <c r="B189" s="90"/>
      <c r="C189" s="136"/>
      <c r="D189" s="136"/>
      <c r="E189" s="19"/>
      <c r="F189" s="137" t="str">
        <f>IFERROR(IF(E189="A",'0. Oppsett'!$C$23,IF(E189="B",'0. Oppsett'!$C$24,IF(E189="C",'0. Oppsett'!$C$25,""))),"")</f>
        <v/>
      </c>
      <c r="G189" s="138"/>
      <c r="H189" s="139"/>
      <c r="I189" s="139" t="str">
        <f>IF(OR(E189="",H189="",NOT(AND(ISNUMBER(F189),ISNUMBER(H189)))),"",H189*F189*(1+'0. Oppsett'!$C$11))</f>
        <v/>
      </c>
    </row>
    <row r="190" spans="1:9" x14ac:dyDescent="0.25">
      <c r="A190" s="134"/>
      <c r="B190" s="90"/>
      <c r="C190" s="136"/>
      <c r="D190" s="136"/>
      <c r="E190" s="19"/>
      <c r="F190" s="137" t="str">
        <f>IFERROR(IF(E190="A",'0. Oppsett'!$C$23,IF(E190="B",'0. Oppsett'!$C$24,IF(E190="C",'0. Oppsett'!$C$25,""))),"")</f>
        <v/>
      </c>
      <c r="G190" s="138"/>
      <c r="H190" s="139"/>
      <c r="I190" s="139" t="str">
        <f>IF(OR(E190="",H190="",NOT(AND(ISNUMBER(F190),ISNUMBER(H190)))),"",H190*F190*(1+'0. Oppsett'!$C$11))</f>
        <v/>
      </c>
    </row>
    <row r="191" spans="1:9" x14ac:dyDescent="0.25">
      <c r="A191" s="134"/>
      <c r="B191" s="90"/>
      <c r="C191" s="136"/>
      <c r="D191" s="136"/>
      <c r="E191" s="19"/>
      <c r="F191" s="137" t="str">
        <f>IFERROR(IF(E191="A",'0. Oppsett'!$C$23,IF(E191="B",'0. Oppsett'!$C$24,IF(E191="C",'0. Oppsett'!$C$25,""))),"")</f>
        <v/>
      </c>
      <c r="G191" s="138"/>
      <c r="H191" s="139"/>
      <c r="I191" s="139" t="str">
        <f>IF(OR(E191="",H191="",NOT(AND(ISNUMBER(F191),ISNUMBER(H191)))),"",H191*F191*(1+'0. Oppsett'!$C$11))</f>
        <v/>
      </c>
    </row>
    <row r="192" spans="1:9" x14ac:dyDescent="0.25">
      <c r="A192" s="134"/>
      <c r="B192" s="90"/>
      <c r="C192" s="136"/>
      <c r="D192" s="136"/>
      <c r="E192" s="19"/>
      <c r="F192" s="137" t="str">
        <f>IFERROR(IF(E192="A",'0. Oppsett'!$C$23,IF(E192="B",'0. Oppsett'!$C$24,IF(E192="C",'0. Oppsett'!$C$25,""))),"")</f>
        <v/>
      </c>
      <c r="G192" s="138"/>
      <c r="H192" s="139"/>
      <c r="I192" s="139" t="str">
        <f>IF(OR(E192="",H192="",NOT(AND(ISNUMBER(F192),ISNUMBER(H192)))),"",H192*F192*(1+'0. Oppsett'!$C$11))</f>
        <v/>
      </c>
    </row>
    <row r="193" spans="1:9" x14ac:dyDescent="0.25">
      <c r="A193" s="134"/>
      <c r="B193" s="90"/>
      <c r="C193" s="136"/>
      <c r="D193" s="136"/>
      <c r="E193" s="19"/>
      <c r="F193" s="137" t="str">
        <f>IFERROR(IF(E193="A",'0. Oppsett'!$C$23,IF(E193="B",'0. Oppsett'!$C$24,IF(E193="C",'0. Oppsett'!$C$25,""))),"")</f>
        <v/>
      </c>
      <c r="G193" s="138"/>
      <c r="H193" s="139"/>
      <c r="I193" s="139" t="str">
        <f>IF(OR(E193="",H193="",NOT(AND(ISNUMBER(F193),ISNUMBER(H193)))),"",H193*F193*(1+'0. Oppsett'!$C$11))</f>
        <v/>
      </c>
    </row>
    <row r="194" spans="1:9" x14ac:dyDescent="0.25">
      <c r="A194" s="134"/>
      <c r="B194" s="90"/>
      <c r="C194" s="136"/>
      <c r="D194" s="136"/>
      <c r="E194" s="19"/>
      <c r="F194" s="137" t="str">
        <f>IFERROR(IF(E194="A",'0. Oppsett'!$C$23,IF(E194="B",'0. Oppsett'!$C$24,IF(E194="C",'0. Oppsett'!$C$25,""))),"")</f>
        <v/>
      </c>
      <c r="G194" s="138"/>
      <c r="H194" s="139"/>
      <c r="I194" s="139" t="str">
        <f>IF(OR(E194="",H194="",NOT(AND(ISNUMBER(F194),ISNUMBER(H194)))),"",H194*F194*(1+'0. Oppsett'!$C$11))</f>
        <v/>
      </c>
    </row>
    <row r="195" spans="1:9" x14ac:dyDescent="0.25">
      <c r="A195" s="134"/>
      <c r="B195" s="90"/>
      <c r="C195" s="136"/>
      <c r="D195" s="136"/>
      <c r="E195" s="19"/>
      <c r="F195" s="137" t="str">
        <f>IFERROR(IF(E195="A",'0. Oppsett'!$C$23,IF(E195="B",'0. Oppsett'!$C$24,IF(E195="C",'0. Oppsett'!$C$25,""))),"")</f>
        <v/>
      </c>
      <c r="G195" s="138"/>
      <c r="H195" s="139"/>
      <c r="I195" s="139" t="str">
        <f>IF(OR(E195="",H195="",NOT(AND(ISNUMBER(F195),ISNUMBER(H195)))),"",H195*F195*(1+'0. Oppsett'!$C$11))</f>
        <v/>
      </c>
    </row>
    <row r="196" spans="1:9" x14ac:dyDescent="0.25">
      <c r="A196" s="134"/>
      <c r="B196" s="90"/>
      <c r="C196" s="136"/>
      <c r="D196" s="136"/>
      <c r="E196" s="19"/>
      <c r="F196" s="137" t="str">
        <f>IFERROR(IF(E196="A",'0. Oppsett'!$C$23,IF(E196="B",'0. Oppsett'!$C$24,IF(E196="C",'0. Oppsett'!$C$25,""))),"")</f>
        <v/>
      </c>
      <c r="G196" s="138"/>
      <c r="H196" s="139"/>
      <c r="I196" s="139" t="str">
        <f>IF(OR(E196="",H196="",NOT(AND(ISNUMBER(F196),ISNUMBER(H196)))),"",H196*F196*(1+'0. Oppsett'!$C$11))</f>
        <v/>
      </c>
    </row>
    <row r="197" spans="1:9" x14ac:dyDescent="0.25">
      <c r="A197" s="134"/>
      <c r="B197" s="90"/>
      <c r="C197" s="136"/>
      <c r="D197" s="136"/>
      <c r="E197" s="19"/>
      <c r="F197" s="137" t="str">
        <f>IFERROR(IF(E197="A",'0. Oppsett'!$C$23,IF(E197="B",'0. Oppsett'!$C$24,IF(E197="C",'0. Oppsett'!$C$25,""))),"")</f>
        <v/>
      </c>
      <c r="G197" s="138"/>
      <c r="H197" s="139"/>
      <c r="I197" s="139" t="str">
        <f>IF(OR(E197="",H197="",NOT(AND(ISNUMBER(F197),ISNUMBER(H197)))),"",H197*F197*(1+'0. Oppsett'!$C$11))</f>
        <v/>
      </c>
    </row>
    <row r="198" spans="1:9" x14ac:dyDescent="0.25">
      <c r="A198" s="134"/>
      <c r="B198" s="90"/>
      <c r="C198" s="136"/>
      <c r="D198" s="136"/>
      <c r="E198" s="19"/>
      <c r="F198" s="137" t="str">
        <f>IFERROR(IF(E198="A",'0. Oppsett'!$C$23,IF(E198="B",'0. Oppsett'!$C$24,IF(E198="C",'0. Oppsett'!$C$25,""))),"")</f>
        <v/>
      </c>
      <c r="G198" s="138"/>
      <c r="H198" s="139"/>
      <c r="I198" s="139" t="str">
        <f>IF(OR(E198="",H198="",NOT(AND(ISNUMBER(F198),ISNUMBER(H198)))),"",H198*F198*(1+'0. Oppsett'!$C$11))</f>
        <v/>
      </c>
    </row>
    <row r="199" spans="1:9" x14ac:dyDescent="0.25">
      <c r="A199" s="134"/>
      <c r="B199" s="90"/>
      <c r="C199" s="136"/>
      <c r="D199" s="136"/>
      <c r="E199" s="19"/>
      <c r="F199" s="137" t="str">
        <f>IFERROR(IF(E199="A",'0. Oppsett'!$C$23,IF(E199="B",'0. Oppsett'!$C$24,IF(E199="C",'0. Oppsett'!$C$25,""))),"")</f>
        <v/>
      </c>
      <c r="G199" s="138"/>
      <c r="H199" s="139"/>
      <c r="I199" s="139" t="str">
        <f>IF(OR(E199="",H199="",NOT(AND(ISNUMBER(F199),ISNUMBER(H199)))),"",H199*F199*(1+'0. Oppsett'!$C$11))</f>
        <v/>
      </c>
    </row>
    <row r="200" spans="1:9" x14ac:dyDescent="0.25">
      <c r="A200" s="134"/>
      <c r="B200" s="90"/>
      <c r="C200" s="136"/>
      <c r="D200" s="136"/>
      <c r="E200" s="19"/>
      <c r="F200" s="137" t="str">
        <f>IFERROR(IF(E200="A",'0. Oppsett'!$C$23,IF(E200="B",'0. Oppsett'!$C$24,IF(E200="C",'0. Oppsett'!$C$25,""))),"")</f>
        <v/>
      </c>
      <c r="G200" s="138"/>
      <c r="H200" s="139"/>
      <c r="I200" s="139" t="str">
        <f>IF(OR(E200="",H200="",NOT(AND(ISNUMBER(F200),ISNUMBER(H200)))),"",H200*F200*(1+'0. Oppsett'!$C$11))</f>
        <v/>
      </c>
    </row>
    <row r="201" spans="1:9" x14ac:dyDescent="0.25">
      <c r="A201" s="134"/>
      <c r="B201" s="90"/>
      <c r="C201" s="136"/>
      <c r="D201" s="136"/>
      <c r="E201" s="19"/>
      <c r="F201" s="137" t="str">
        <f>IFERROR(IF(E201="A",'0. Oppsett'!$C$23,IF(E201="B",'0. Oppsett'!$C$24,IF(E201="C",'0. Oppsett'!$C$25,""))),"")</f>
        <v/>
      </c>
      <c r="G201" s="138"/>
      <c r="H201" s="139"/>
      <c r="I201" s="139" t="str">
        <f>IF(OR(E201="",H201="",NOT(AND(ISNUMBER(F201),ISNUMBER(H201)))),"",H201*F201*(1+'0. Oppsett'!$C$11))</f>
        <v/>
      </c>
    </row>
    <row r="202" spans="1:9" x14ac:dyDescent="0.25">
      <c r="A202" s="134"/>
      <c r="B202" s="90"/>
      <c r="C202" s="136"/>
      <c r="D202" s="136"/>
      <c r="E202" s="19"/>
      <c r="F202" s="137" t="str">
        <f>IFERROR(IF(E202="A",'0. Oppsett'!$C$23,IF(E202="B",'0. Oppsett'!$C$24,IF(E202="C",'0. Oppsett'!$C$25,""))),"")</f>
        <v/>
      </c>
      <c r="G202" s="138"/>
      <c r="H202" s="139"/>
      <c r="I202" s="139" t="str">
        <f>IF(OR(E202="",H202="",NOT(AND(ISNUMBER(F202),ISNUMBER(H202)))),"",H202*F202*(1+'0. Oppsett'!$C$11))</f>
        <v/>
      </c>
    </row>
    <row r="203" spans="1:9" x14ac:dyDescent="0.25">
      <c r="A203" s="134"/>
      <c r="B203" s="90"/>
      <c r="C203" s="136"/>
      <c r="D203" s="136"/>
      <c r="E203" s="19"/>
      <c r="F203" s="137" t="str">
        <f>IFERROR(IF(E203="A",'0. Oppsett'!$C$23,IF(E203="B",'0. Oppsett'!$C$24,IF(E203="C",'0. Oppsett'!$C$25,""))),"")</f>
        <v/>
      </c>
      <c r="G203" s="138"/>
      <c r="H203" s="139"/>
      <c r="I203" s="139" t="str">
        <f>IF(OR(E203="",H203="",NOT(AND(ISNUMBER(F203),ISNUMBER(H203)))),"",H203*F203*(1+'0. Oppsett'!$C$11))</f>
        <v/>
      </c>
    </row>
    <row r="204" spans="1:9" x14ac:dyDescent="0.25">
      <c r="A204" s="134"/>
      <c r="B204" s="90"/>
      <c r="C204" s="136"/>
      <c r="D204" s="136"/>
      <c r="E204" s="19"/>
      <c r="F204" s="137" t="str">
        <f>IFERROR(IF(E204="A",'0. Oppsett'!$C$23,IF(E204="B",'0. Oppsett'!$C$24,IF(E204="C",'0. Oppsett'!$C$25,""))),"")</f>
        <v/>
      </c>
      <c r="G204" s="138"/>
      <c r="H204" s="139"/>
      <c r="I204" s="139" t="str">
        <f>IF(OR(E204="",H204="",NOT(AND(ISNUMBER(F204),ISNUMBER(H204)))),"",H204*F204*(1+'0. Oppsett'!$C$11))</f>
        <v/>
      </c>
    </row>
    <row r="205" spans="1:9" x14ac:dyDescent="0.25">
      <c r="A205" s="134"/>
      <c r="B205" s="90"/>
      <c r="C205" s="136"/>
      <c r="D205" s="136"/>
      <c r="E205" s="19"/>
      <c r="F205" s="137" t="str">
        <f>IFERROR(IF(E205="A",'0. Oppsett'!$C$23,IF(E205="B",'0. Oppsett'!$C$24,IF(E205="C",'0. Oppsett'!$C$25,""))),"")</f>
        <v/>
      </c>
      <c r="G205" s="138"/>
      <c r="H205" s="139"/>
      <c r="I205" s="139" t="str">
        <f>IF(OR(E205="",H205="",NOT(AND(ISNUMBER(F205),ISNUMBER(H205)))),"",H205*F205*(1+'0. Oppsett'!$C$11))</f>
        <v/>
      </c>
    </row>
    <row r="206" spans="1:9" x14ac:dyDescent="0.25">
      <c r="A206" s="134"/>
      <c r="B206" s="90"/>
      <c r="C206" s="136"/>
      <c r="D206" s="136"/>
      <c r="E206" s="19"/>
      <c r="F206" s="137" t="str">
        <f>IFERROR(IF(E206="A",'0. Oppsett'!$C$23,IF(E206="B",'0. Oppsett'!$C$24,IF(E206="C",'0. Oppsett'!$C$25,""))),"")</f>
        <v/>
      </c>
      <c r="G206" s="138"/>
      <c r="H206" s="139"/>
      <c r="I206" s="139" t="str">
        <f>IF(OR(E206="",H206="",NOT(AND(ISNUMBER(F206),ISNUMBER(H206)))),"",H206*F206*(1+'0. Oppsett'!$C$11))</f>
        <v/>
      </c>
    </row>
    <row r="207" spans="1:9" x14ac:dyDescent="0.25">
      <c r="A207" s="134"/>
      <c r="B207" s="90"/>
      <c r="C207" s="136"/>
      <c r="D207" s="136"/>
      <c r="E207" s="19"/>
      <c r="F207" s="137" t="str">
        <f>IFERROR(IF(E207="A",'0. Oppsett'!$C$23,IF(E207="B",'0. Oppsett'!$C$24,IF(E207="C",'0. Oppsett'!$C$25,""))),"")</f>
        <v/>
      </c>
      <c r="G207" s="138"/>
      <c r="H207" s="139"/>
      <c r="I207" s="139" t="str">
        <f>IF(OR(E207="",H207="",NOT(AND(ISNUMBER(F207),ISNUMBER(H207)))),"",H207*F207*(1+'0. Oppsett'!$C$11))</f>
        <v/>
      </c>
    </row>
    <row r="208" spans="1:9" x14ac:dyDescent="0.25">
      <c r="A208" s="134"/>
      <c r="B208" s="90"/>
      <c r="C208" s="136"/>
      <c r="D208" s="136"/>
      <c r="E208" s="19"/>
      <c r="F208" s="137" t="str">
        <f>IFERROR(IF(E208="A",'0. Oppsett'!$C$23,IF(E208="B",'0. Oppsett'!$C$24,IF(E208="C",'0. Oppsett'!$C$25,""))),"")</f>
        <v/>
      </c>
      <c r="G208" s="138"/>
      <c r="H208" s="139"/>
      <c r="I208" s="139" t="str">
        <f>IF(OR(E208="",H208="",NOT(AND(ISNUMBER(F208),ISNUMBER(H208)))),"",H208*F208*(1+'0. Oppsett'!$C$11))</f>
        <v/>
      </c>
    </row>
    <row r="209" spans="1:9" x14ac:dyDescent="0.25">
      <c r="A209" s="134"/>
      <c r="B209" s="90"/>
      <c r="C209" s="136"/>
      <c r="D209" s="136"/>
      <c r="E209" s="19"/>
      <c r="F209" s="137" t="str">
        <f>IFERROR(IF(E209="A",'0. Oppsett'!$C$23,IF(E209="B",'0. Oppsett'!$C$24,IF(E209="C",'0. Oppsett'!$C$25,""))),"")</f>
        <v/>
      </c>
      <c r="G209" s="138"/>
      <c r="H209" s="139"/>
      <c r="I209" s="139" t="str">
        <f>IF(OR(E209="",H209="",NOT(AND(ISNUMBER(F209),ISNUMBER(H209)))),"",H209*F209*(1+'0. Oppsett'!$C$11))</f>
        <v/>
      </c>
    </row>
    <row r="210" spans="1:9" x14ac:dyDescent="0.25">
      <c r="A210" s="134"/>
      <c r="B210" s="90"/>
      <c r="C210" s="136"/>
      <c r="D210" s="136"/>
      <c r="E210" s="19"/>
      <c r="F210" s="137" t="str">
        <f>IFERROR(IF(E210="A",'0. Oppsett'!$C$23,IF(E210="B",'0. Oppsett'!$C$24,IF(E210="C",'0. Oppsett'!$C$25,""))),"")</f>
        <v/>
      </c>
      <c r="G210" s="138"/>
      <c r="H210" s="139"/>
      <c r="I210" s="139" t="str">
        <f>IF(OR(E210="",H210="",NOT(AND(ISNUMBER(F210),ISNUMBER(H210)))),"",H210*F210*(1+'0. Oppsett'!$C$11))</f>
        <v/>
      </c>
    </row>
    <row r="211" spans="1:9" x14ac:dyDescent="0.25">
      <c r="A211" s="134"/>
      <c r="B211" s="90"/>
      <c r="C211" s="136"/>
      <c r="D211" s="136"/>
      <c r="E211" s="19"/>
      <c r="F211" s="137" t="str">
        <f>IFERROR(IF(E211="A",'0. Oppsett'!$C$23,IF(E211="B",'0. Oppsett'!$C$24,IF(E211="C",'0. Oppsett'!$C$25,""))),"")</f>
        <v/>
      </c>
      <c r="G211" s="138"/>
      <c r="H211" s="139"/>
      <c r="I211" s="139" t="str">
        <f>IF(OR(E211="",H211="",NOT(AND(ISNUMBER(F211),ISNUMBER(H211)))),"",H211*F211*(1+'0. Oppsett'!$C$11))</f>
        <v/>
      </c>
    </row>
    <row r="212" spans="1:9" x14ac:dyDescent="0.25">
      <c r="A212" s="134"/>
      <c r="B212" s="90"/>
      <c r="C212" s="136"/>
      <c r="D212" s="136"/>
      <c r="E212" s="19"/>
      <c r="F212" s="137" t="str">
        <f>IFERROR(IF(E212="A",'0. Oppsett'!$C$23,IF(E212="B",'0. Oppsett'!$C$24,IF(E212="C",'0. Oppsett'!$C$25,""))),"")</f>
        <v/>
      </c>
      <c r="G212" s="138"/>
      <c r="H212" s="139"/>
      <c r="I212" s="139" t="str">
        <f>IF(OR(E212="",H212="",NOT(AND(ISNUMBER(F212),ISNUMBER(H212)))),"",H212*F212*(1+'0. Oppsett'!$C$11))</f>
        <v/>
      </c>
    </row>
    <row r="213" spans="1:9" x14ac:dyDescent="0.25">
      <c r="A213" s="134"/>
      <c r="B213" s="90"/>
      <c r="C213" s="136"/>
      <c r="D213" s="136"/>
      <c r="E213" s="19"/>
      <c r="F213" s="137" t="str">
        <f>IFERROR(IF(E213="A",'0. Oppsett'!$C$23,IF(E213="B",'0. Oppsett'!$C$24,IF(E213="C",'0. Oppsett'!$C$25,""))),"")</f>
        <v/>
      </c>
      <c r="G213" s="138"/>
      <c r="H213" s="139"/>
      <c r="I213" s="139" t="str">
        <f>IF(OR(E213="",H213="",NOT(AND(ISNUMBER(F213),ISNUMBER(H213)))),"",H213*F213*(1+'0. Oppsett'!$C$11))</f>
        <v/>
      </c>
    </row>
    <row r="214" spans="1:9" x14ac:dyDescent="0.25">
      <c r="A214" s="134"/>
      <c r="B214" s="90"/>
      <c r="C214" s="136"/>
      <c r="D214" s="136"/>
      <c r="E214" s="19"/>
      <c r="F214" s="137" t="str">
        <f>IFERROR(IF(E214="A",'0. Oppsett'!$C$23,IF(E214="B",'0. Oppsett'!$C$24,IF(E214="C",'0. Oppsett'!$C$25,""))),"")</f>
        <v/>
      </c>
      <c r="G214" s="138"/>
      <c r="H214" s="139"/>
      <c r="I214" s="139" t="str">
        <f>IF(OR(E214="",H214="",NOT(AND(ISNUMBER(F214),ISNUMBER(H214)))),"",H214*F214*(1+'0. Oppsett'!$C$11))</f>
        <v/>
      </c>
    </row>
    <row r="215" spans="1:9" x14ac:dyDescent="0.25">
      <c r="A215" s="134"/>
      <c r="B215" s="90"/>
      <c r="C215" s="136"/>
      <c r="D215" s="136"/>
      <c r="E215" s="19"/>
      <c r="F215" s="137" t="str">
        <f>IFERROR(IF(E215="A",'0. Oppsett'!$C$23,IF(E215="B",'0. Oppsett'!$C$24,IF(E215="C",'0. Oppsett'!$C$25,""))),"")</f>
        <v/>
      </c>
      <c r="G215" s="138"/>
      <c r="H215" s="139"/>
      <c r="I215" s="139" t="str">
        <f>IF(OR(E215="",H215="",NOT(AND(ISNUMBER(F215),ISNUMBER(H215)))),"",H215*F215*(1+'0. Oppsett'!$C$11))</f>
        <v/>
      </c>
    </row>
    <row r="216" spans="1:9" x14ac:dyDescent="0.25">
      <c r="A216" s="134"/>
      <c r="B216" s="90"/>
      <c r="C216" s="136"/>
      <c r="D216" s="136"/>
      <c r="E216" s="19"/>
      <c r="F216" s="137" t="str">
        <f>IFERROR(IF(E216="A",'0. Oppsett'!$C$23,IF(E216="B",'0. Oppsett'!$C$24,IF(E216="C",'0. Oppsett'!$C$25,""))),"")</f>
        <v/>
      </c>
      <c r="G216" s="138"/>
      <c r="H216" s="139"/>
      <c r="I216" s="139" t="str">
        <f>IF(OR(E216="",H216="",NOT(AND(ISNUMBER(F216),ISNUMBER(H216)))),"",H216*F216*(1+'0. Oppsett'!$C$11))</f>
        <v/>
      </c>
    </row>
    <row r="217" spans="1:9" x14ac:dyDescent="0.25">
      <c r="A217" s="134"/>
      <c r="B217" s="90"/>
      <c r="C217" s="136"/>
      <c r="D217" s="136"/>
      <c r="E217" s="19"/>
      <c r="F217" s="137" t="str">
        <f>IFERROR(IF(E217="A",'0. Oppsett'!$C$23,IF(E217="B",'0. Oppsett'!$C$24,IF(E217="C",'0. Oppsett'!$C$25,""))),"")</f>
        <v/>
      </c>
      <c r="G217" s="138"/>
      <c r="H217" s="139"/>
      <c r="I217" s="139" t="str">
        <f>IF(OR(E217="",H217="",NOT(AND(ISNUMBER(F217),ISNUMBER(H217)))),"",H217*F217*(1+'0. Oppsett'!$C$11))</f>
        <v/>
      </c>
    </row>
    <row r="218" spans="1:9" x14ac:dyDescent="0.25">
      <c r="A218" s="134"/>
      <c r="B218" s="90"/>
      <c r="C218" s="136"/>
      <c r="D218" s="136"/>
      <c r="E218" s="19"/>
      <c r="F218" s="137" t="str">
        <f>IFERROR(IF(E218="A",'0. Oppsett'!$C$23,IF(E218="B",'0. Oppsett'!$C$24,IF(E218="C",'0. Oppsett'!$C$25,""))),"")</f>
        <v/>
      </c>
      <c r="G218" s="138"/>
      <c r="H218" s="139"/>
      <c r="I218" s="139" t="str">
        <f>IF(OR(E218="",H218="",NOT(AND(ISNUMBER(F218),ISNUMBER(H218)))),"",H218*F218*(1+'0. Oppsett'!$C$11))</f>
        <v/>
      </c>
    </row>
    <row r="219" spans="1:9" x14ac:dyDescent="0.25">
      <c r="A219" s="134"/>
      <c r="B219" s="90"/>
      <c r="C219" s="136"/>
      <c r="D219" s="136"/>
      <c r="E219" s="19"/>
      <c r="F219" s="137" t="str">
        <f>IFERROR(IF(E219="A",'0. Oppsett'!$C$23,IF(E219="B",'0. Oppsett'!$C$24,IF(E219="C",'0. Oppsett'!$C$25,""))),"")</f>
        <v/>
      </c>
      <c r="G219" s="138"/>
      <c r="H219" s="139"/>
      <c r="I219" s="139" t="str">
        <f>IF(OR(E219="",H219="",NOT(AND(ISNUMBER(F219),ISNUMBER(H219)))),"",H219*F219*(1+'0. Oppsett'!$C$11))</f>
        <v/>
      </c>
    </row>
    <row r="220" spans="1:9" x14ac:dyDescent="0.25">
      <c r="A220" s="134"/>
      <c r="B220" s="90"/>
      <c r="C220" s="136"/>
      <c r="D220" s="136"/>
      <c r="E220" s="19"/>
      <c r="F220" s="137" t="str">
        <f>IFERROR(IF(E220="A",'0. Oppsett'!$C$23,IF(E220="B",'0. Oppsett'!$C$24,IF(E220="C",'0. Oppsett'!$C$25,""))),"")</f>
        <v/>
      </c>
      <c r="G220" s="138"/>
      <c r="H220" s="139"/>
      <c r="I220" s="139" t="str">
        <f>IF(OR(E220="",H220="",NOT(AND(ISNUMBER(F220),ISNUMBER(H220)))),"",H220*F220*(1+'0. Oppsett'!$C$11))</f>
        <v/>
      </c>
    </row>
    <row r="221" spans="1:9" x14ac:dyDescent="0.25">
      <c r="A221" s="134"/>
      <c r="B221" s="90"/>
      <c r="C221" s="136"/>
      <c r="D221" s="136"/>
      <c r="E221" s="19"/>
      <c r="F221" s="137" t="str">
        <f>IFERROR(IF(E221="A",'0. Oppsett'!$C$23,IF(E221="B",'0. Oppsett'!$C$24,IF(E221="C",'0. Oppsett'!$C$25,""))),"")</f>
        <v/>
      </c>
      <c r="G221" s="138"/>
      <c r="H221" s="139"/>
      <c r="I221" s="139" t="str">
        <f>IF(OR(E221="",H221="",NOT(AND(ISNUMBER(F221),ISNUMBER(H221)))),"",H221*F221*(1+'0. Oppsett'!$C$11))</f>
        <v/>
      </c>
    </row>
    <row r="222" spans="1:9" x14ac:dyDescent="0.25">
      <c r="A222" s="134"/>
      <c r="B222" s="90"/>
      <c r="C222" s="136"/>
      <c r="D222" s="136"/>
      <c r="E222" s="19"/>
      <c r="F222" s="137" t="str">
        <f>IFERROR(IF(E222="A",'0. Oppsett'!$C$23,IF(E222="B",'0. Oppsett'!$C$24,IF(E222="C",'0. Oppsett'!$C$25,""))),"")</f>
        <v/>
      </c>
      <c r="G222" s="138"/>
      <c r="H222" s="139"/>
      <c r="I222" s="139" t="str">
        <f>IF(OR(E222="",H222="",NOT(AND(ISNUMBER(F222),ISNUMBER(H222)))),"",H222*F222*(1+'0. Oppsett'!$C$11))</f>
        <v/>
      </c>
    </row>
    <row r="223" spans="1:9" x14ac:dyDescent="0.25">
      <c r="A223" s="134"/>
      <c r="B223" s="90"/>
      <c r="C223" s="136"/>
      <c r="D223" s="136"/>
      <c r="E223" s="19"/>
      <c r="F223" s="137" t="str">
        <f>IFERROR(IF(E223="A",'0. Oppsett'!$C$23,IF(E223="B",'0. Oppsett'!$C$24,IF(E223="C",'0. Oppsett'!$C$25,""))),"")</f>
        <v/>
      </c>
      <c r="G223" s="138"/>
      <c r="H223" s="139"/>
      <c r="I223" s="139" t="str">
        <f>IF(OR(E223="",H223="",NOT(AND(ISNUMBER(F223),ISNUMBER(H223)))),"",H223*F223*(1+'0. Oppsett'!$C$11))</f>
        <v/>
      </c>
    </row>
    <row r="224" spans="1:9" x14ac:dyDescent="0.25">
      <c r="A224" s="134"/>
      <c r="B224" s="90"/>
      <c r="C224" s="136"/>
      <c r="D224" s="136"/>
      <c r="E224" s="19"/>
      <c r="F224" s="137" t="str">
        <f>IFERROR(IF(E224="A",'0. Oppsett'!$C$23,IF(E224="B",'0. Oppsett'!$C$24,IF(E224="C",'0. Oppsett'!$C$25,""))),"")</f>
        <v/>
      </c>
      <c r="G224" s="138"/>
      <c r="H224" s="139"/>
      <c r="I224" s="139" t="str">
        <f>IF(OR(E224="",H224="",NOT(AND(ISNUMBER(F224),ISNUMBER(H224)))),"",H224*F224*(1+'0. Oppsett'!$C$11))</f>
        <v/>
      </c>
    </row>
    <row r="225" spans="1:9" x14ac:dyDescent="0.25">
      <c r="A225" s="134"/>
      <c r="B225" s="90"/>
      <c r="C225" s="136"/>
      <c r="D225" s="136"/>
      <c r="E225" s="19"/>
      <c r="F225" s="137" t="str">
        <f>IFERROR(IF(E225="A",'0. Oppsett'!$C$23,IF(E225="B",'0. Oppsett'!$C$24,IF(E225="C",'0. Oppsett'!$C$25,""))),"")</f>
        <v/>
      </c>
      <c r="G225" s="138"/>
      <c r="H225" s="139"/>
      <c r="I225" s="139" t="str">
        <f>IF(OR(E225="",H225="",NOT(AND(ISNUMBER(F225),ISNUMBER(H225)))),"",H225*F225*(1+'0. Oppsett'!$C$11))</f>
        <v/>
      </c>
    </row>
    <row r="226" spans="1:9" x14ac:dyDescent="0.25">
      <c r="A226" s="134"/>
      <c r="B226" s="90"/>
      <c r="C226" s="136"/>
      <c r="D226" s="136"/>
      <c r="E226" s="19"/>
      <c r="F226" s="137" t="str">
        <f>IFERROR(IF(E226="A",'0. Oppsett'!$C$23,IF(E226="B",'0. Oppsett'!$C$24,IF(E226="C",'0. Oppsett'!$C$25,""))),"")</f>
        <v/>
      </c>
      <c r="G226" s="138"/>
      <c r="H226" s="139"/>
      <c r="I226" s="139" t="str">
        <f>IF(OR(E226="",H226="",NOT(AND(ISNUMBER(F226),ISNUMBER(H226)))),"",H226*F226*(1+'0. Oppsett'!$C$11))</f>
        <v/>
      </c>
    </row>
    <row r="227" spans="1:9" x14ac:dyDescent="0.25">
      <c r="A227" s="134"/>
      <c r="B227" s="90"/>
      <c r="C227" s="136"/>
      <c r="D227" s="136"/>
      <c r="E227" s="19"/>
      <c r="F227" s="137" t="str">
        <f>IFERROR(IF(E227="A",'0. Oppsett'!$C$23,IF(E227="B",'0. Oppsett'!$C$24,IF(E227="C",'0. Oppsett'!$C$25,""))),"")</f>
        <v/>
      </c>
      <c r="G227" s="138"/>
      <c r="H227" s="139"/>
      <c r="I227" s="139" t="str">
        <f>IF(OR(E227="",H227="",NOT(AND(ISNUMBER(F227),ISNUMBER(H227)))),"",H227*F227*(1+'0. Oppsett'!$C$11))</f>
        <v/>
      </c>
    </row>
    <row r="228" spans="1:9" x14ac:dyDescent="0.25">
      <c r="A228" s="134"/>
      <c r="B228" s="90"/>
      <c r="C228" s="136"/>
      <c r="D228" s="136"/>
      <c r="E228" s="19"/>
      <c r="F228" s="137" t="str">
        <f>IFERROR(IF(E228="A",'0. Oppsett'!$C$23,IF(E228="B",'0. Oppsett'!$C$24,IF(E228="C",'0. Oppsett'!$C$25,""))),"")</f>
        <v/>
      </c>
      <c r="G228" s="138"/>
      <c r="H228" s="139"/>
      <c r="I228" s="139" t="str">
        <f>IF(OR(E228="",H228="",NOT(AND(ISNUMBER(F228),ISNUMBER(H228)))),"",H228*F228*(1+'0. Oppsett'!$C$11))</f>
        <v/>
      </c>
    </row>
    <row r="229" spans="1:9" x14ac:dyDescent="0.25">
      <c r="A229" s="134"/>
      <c r="B229" s="90"/>
      <c r="C229" s="136"/>
      <c r="D229" s="136"/>
      <c r="E229" s="19"/>
      <c r="F229" s="137" t="str">
        <f>IFERROR(IF(E229="A",'0. Oppsett'!$C$23,IF(E229="B",'0. Oppsett'!$C$24,IF(E229="C",'0. Oppsett'!$C$25,""))),"")</f>
        <v/>
      </c>
      <c r="G229" s="138"/>
      <c r="H229" s="139"/>
      <c r="I229" s="139" t="str">
        <f>IF(OR(E229="",H229="",NOT(AND(ISNUMBER(F229),ISNUMBER(H229)))),"",H229*F229*(1+'0. Oppsett'!$C$11))</f>
        <v/>
      </c>
    </row>
    <row r="230" spans="1:9" x14ac:dyDescent="0.25">
      <c r="A230" s="134"/>
      <c r="B230" s="90"/>
      <c r="C230" s="136"/>
      <c r="D230" s="136"/>
      <c r="E230" s="19"/>
      <c r="F230" s="137" t="str">
        <f>IFERROR(IF(E230="A",'0. Oppsett'!$C$23,IF(E230="B",'0. Oppsett'!$C$24,IF(E230="C",'0. Oppsett'!$C$25,""))),"")</f>
        <v/>
      </c>
      <c r="G230" s="138"/>
      <c r="H230" s="139"/>
      <c r="I230" s="139" t="str">
        <f>IF(OR(E230="",H230="",NOT(AND(ISNUMBER(F230),ISNUMBER(H230)))),"",H230*F230*(1+'0. Oppsett'!$C$11))</f>
        <v/>
      </c>
    </row>
    <row r="231" spans="1:9" x14ac:dyDescent="0.25">
      <c r="A231" s="134"/>
      <c r="B231" s="90"/>
      <c r="C231" s="136"/>
      <c r="D231" s="136"/>
      <c r="E231" s="19"/>
      <c r="F231" s="137" t="str">
        <f>IFERROR(IF(E231="A",'0. Oppsett'!$C$23,IF(E231="B",'0. Oppsett'!$C$24,IF(E231="C",'0. Oppsett'!$C$25,""))),"")</f>
        <v/>
      </c>
      <c r="G231" s="138"/>
      <c r="H231" s="139"/>
      <c r="I231" s="139" t="str">
        <f>IF(OR(E231="",H231="",NOT(AND(ISNUMBER(F231),ISNUMBER(H231)))),"",H231*F231*(1+'0. Oppsett'!$C$11))</f>
        <v/>
      </c>
    </row>
    <row r="232" spans="1:9" x14ac:dyDescent="0.25">
      <c r="A232" s="134"/>
      <c r="B232" s="90"/>
      <c r="C232" s="136"/>
      <c r="D232" s="136"/>
      <c r="E232" s="19"/>
      <c r="F232" s="137" t="str">
        <f>IFERROR(IF(E232="A",'0. Oppsett'!$C$23,IF(E232="B",'0. Oppsett'!$C$24,IF(E232="C",'0. Oppsett'!$C$25,""))),"")</f>
        <v/>
      </c>
      <c r="G232" s="138"/>
      <c r="H232" s="139"/>
      <c r="I232" s="139" t="str">
        <f>IF(OR(E232="",H232="",NOT(AND(ISNUMBER(F232),ISNUMBER(H232)))),"",H232*F232*(1+'0. Oppsett'!$C$11))</f>
        <v/>
      </c>
    </row>
    <row r="233" spans="1:9" x14ac:dyDescent="0.25">
      <c r="A233" s="134"/>
      <c r="B233" s="90"/>
      <c r="C233" s="136"/>
      <c r="D233" s="136"/>
      <c r="E233" s="19"/>
      <c r="F233" s="137" t="str">
        <f>IFERROR(IF(E233="A",'0. Oppsett'!$C$23,IF(E233="B",'0. Oppsett'!$C$24,IF(E233="C",'0. Oppsett'!$C$25,""))),"")</f>
        <v/>
      </c>
      <c r="G233" s="138"/>
      <c r="H233" s="139"/>
      <c r="I233" s="139" t="str">
        <f>IF(OR(E233="",H233="",NOT(AND(ISNUMBER(F233),ISNUMBER(H233)))),"",H233*F233*(1+'0. Oppsett'!$C$11))</f>
        <v/>
      </c>
    </row>
    <row r="234" spans="1:9" x14ac:dyDescent="0.25">
      <c r="A234" s="134"/>
      <c r="B234" s="90"/>
      <c r="C234" s="136"/>
      <c r="D234" s="136"/>
      <c r="E234" s="19"/>
      <c r="F234" s="137" t="str">
        <f>IFERROR(IF(E234="A",'0. Oppsett'!$C$23,IF(E234="B",'0. Oppsett'!$C$24,IF(E234="C",'0. Oppsett'!$C$25,""))),"")</f>
        <v/>
      </c>
      <c r="G234" s="138"/>
      <c r="H234" s="139"/>
      <c r="I234" s="139" t="str">
        <f>IF(OR(E234="",H234="",NOT(AND(ISNUMBER(F234),ISNUMBER(H234)))),"",H234*F234*(1+'0. Oppsett'!$C$11))</f>
        <v/>
      </c>
    </row>
    <row r="235" spans="1:9" x14ac:dyDescent="0.25">
      <c r="A235" s="134"/>
      <c r="B235" s="90"/>
      <c r="C235" s="136"/>
      <c r="D235" s="136"/>
      <c r="E235" s="19"/>
      <c r="F235" s="137" t="str">
        <f>IFERROR(IF(E235="A",'0. Oppsett'!$C$23,IF(E235="B",'0. Oppsett'!$C$24,IF(E235="C",'0. Oppsett'!$C$25,""))),"")</f>
        <v/>
      </c>
      <c r="G235" s="138"/>
      <c r="H235" s="139"/>
      <c r="I235" s="139" t="str">
        <f>IF(OR(E235="",H235="",NOT(AND(ISNUMBER(F235),ISNUMBER(H235)))),"",H235*F235*(1+'0. Oppsett'!$C$11))</f>
        <v/>
      </c>
    </row>
    <row r="236" spans="1:9" x14ac:dyDescent="0.25">
      <c r="A236" s="134"/>
      <c r="B236" s="90"/>
      <c r="C236" s="136"/>
      <c r="D236" s="136"/>
      <c r="E236" s="19"/>
      <c r="F236" s="137" t="str">
        <f>IFERROR(IF(E236="A",'0. Oppsett'!$C$23,IF(E236="B",'0. Oppsett'!$C$24,IF(E236="C",'0. Oppsett'!$C$25,""))),"")</f>
        <v/>
      </c>
      <c r="G236" s="138"/>
      <c r="H236" s="139"/>
      <c r="I236" s="139" t="str">
        <f>IF(OR(E236="",H236="",NOT(AND(ISNUMBER(F236),ISNUMBER(H236)))),"",H236*F236*(1+'0. Oppsett'!$C$11))</f>
        <v/>
      </c>
    </row>
    <row r="237" spans="1:9" x14ac:dyDescent="0.25">
      <c r="A237" s="134"/>
      <c r="B237" s="90"/>
      <c r="C237" s="136"/>
      <c r="D237" s="136"/>
      <c r="E237" s="19"/>
      <c r="F237" s="137" t="str">
        <f>IFERROR(IF(E237="A",'0. Oppsett'!$C$23,IF(E237="B",'0. Oppsett'!$C$24,IF(E237="C",'0. Oppsett'!$C$25,""))),"")</f>
        <v/>
      </c>
      <c r="G237" s="138"/>
      <c r="H237" s="139"/>
      <c r="I237" s="139" t="str">
        <f>IF(OR(E237="",H237="",NOT(AND(ISNUMBER(F237),ISNUMBER(H237)))),"",H237*F237*(1+'0. Oppsett'!$C$11))</f>
        <v/>
      </c>
    </row>
    <row r="238" spans="1:9" x14ac:dyDescent="0.25">
      <c r="A238" s="134"/>
      <c r="B238" s="90"/>
      <c r="C238" s="136"/>
      <c r="D238" s="136"/>
      <c r="E238" s="19"/>
      <c r="F238" s="137" t="str">
        <f>IFERROR(IF(E238="A",'0. Oppsett'!$C$23,IF(E238="B",'0. Oppsett'!$C$24,IF(E238="C",'0. Oppsett'!$C$25,""))),"")</f>
        <v/>
      </c>
      <c r="G238" s="138"/>
      <c r="H238" s="139"/>
      <c r="I238" s="139" t="str">
        <f>IF(OR(E238="",H238="",NOT(AND(ISNUMBER(F238),ISNUMBER(H238)))),"",H238*F238*(1+'0. Oppsett'!$C$11))</f>
        <v/>
      </c>
    </row>
    <row r="239" spans="1:9" x14ac:dyDescent="0.25">
      <c r="A239" s="134"/>
      <c r="B239" s="90"/>
      <c r="C239" s="136"/>
      <c r="D239" s="136"/>
      <c r="E239" s="19"/>
      <c r="F239" s="137" t="str">
        <f>IFERROR(IF(E239="A",'0. Oppsett'!$C$23,IF(E239="B",'0. Oppsett'!$C$24,IF(E239="C",'0. Oppsett'!$C$25,""))),"")</f>
        <v/>
      </c>
      <c r="G239" s="138"/>
      <c r="H239" s="139"/>
      <c r="I239" s="139" t="str">
        <f>IF(OR(E239="",H239="",NOT(AND(ISNUMBER(F239),ISNUMBER(H239)))),"",H239*F239*(1+'0. Oppsett'!$C$11))</f>
        <v/>
      </c>
    </row>
    <row r="240" spans="1:9" x14ac:dyDescent="0.25">
      <c r="A240" s="134"/>
      <c r="B240" s="90"/>
      <c r="C240" s="136"/>
      <c r="D240" s="136"/>
      <c r="E240" s="19"/>
      <c r="F240" s="137" t="str">
        <f>IFERROR(IF(E240="A",'0. Oppsett'!$C$23,IF(E240="B",'0. Oppsett'!$C$24,IF(E240="C",'0. Oppsett'!$C$25,""))),"")</f>
        <v/>
      </c>
      <c r="G240" s="138"/>
      <c r="H240" s="139"/>
      <c r="I240" s="139" t="str">
        <f>IF(OR(E240="",H240="",NOT(AND(ISNUMBER(F240),ISNUMBER(H240)))),"",H240*F240*(1+'0. Oppsett'!$C$11))</f>
        <v/>
      </c>
    </row>
    <row r="241" spans="1:9" x14ac:dyDescent="0.25">
      <c r="A241" s="134"/>
      <c r="B241" s="90"/>
      <c r="C241" s="136"/>
      <c r="D241" s="136"/>
      <c r="E241" s="19"/>
      <c r="F241" s="137" t="str">
        <f>IFERROR(IF(E241="A",'0. Oppsett'!$C$23,IF(E241="B",'0. Oppsett'!$C$24,IF(E241="C",'0. Oppsett'!$C$25,""))),"")</f>
        <v/>
      </c>
      <c r="G241" s="138"/>
      <c r="H241" s="139"/>
      <c r="I241" s="139" t="str">
        <f>IF(OR(E241="",H241="",NOT(AND(ISNUMBER(F241),ISNUMBER(H241)))),"",H241*F241*(1+'0. Oppsett'!$C$11))</f>
        <v/>
      </c>
    </row>
    <row r="242" spans="1:9" x14ac:dyDescent="0.25">
      <c r="A242" s="134"/>
      <c r="B242" s="90"/>
      <c r="C242" s="136"/>
      <c r="D242" s="136"/>
      <c r="E242" s="19"/>
      <c r="F242" s="137" t="str">
        <f>IFERROR(IF(E242="A",'0. Oppsett'!$C$23,IF(E242="B",'0. Oppsett'!$C$24,IF(E242="C",'0. Oppsett'!$C$25,""))),"")</f>
        <v/>
      </c>
      <c r="G242" s="138"/>
      <c r="H242" s="139"/>
      <c r="I242" s="139" t="str">
        <f>IF(OR(E242="",H242="",NOT(AND(ISNUMBER(F242),ISNUMBER(H242)))),"",H242*F242*(1+'0. Oppsett'!$C$11))</f>
        <v/>
      </c>
    </row>
    <row r="243" spans="1:9" x14ac:dyDescent="0.25">
      <c r="A243" s="134"/>
      <c r="B243" s="90"/>
      <c r="C243" s="136"/>
      <c r="D243" s="136"/>
      <c r="E243" s="19"/>
      <c r="F243" s="137" t="str">
        <f>IFERROR(IF(E243="A",'0. Oppsett'!$C$23,IF(E243="B",'0. Oppsett'!$C$24,IF(E243="C",'0. Oppsett'!$C$25,""))),"")</f>
        <v/>
      </c>
      <c r="G243" s="138"/>
      <c r="H243" s="139"/>
      <c r="I243" s="139" t="str">
        <f>IF(OR(E243="",H243="",NOT(AND(ISNUMBER(F243),ISNUMBER(H243)))),"",H243*F243*(1+'0. Oppsett'!$C$11))</f>
        <v/>
      </c>
    </row>
    <row r="244" spans="1:9" x14ac:dyDescent="0.25">
      <c r="A244" s="134"/>
      <c r="B244" s="90"/>
      <c r="C244" s="136"/>
      <c r="D244" s="136"/>
      <c r="E244" s="19"/>
      <c r="F244" s="137" t="str">
        <f>IFERROR(IF(E244="A",'0. Oppsett'!$C$23,IF(E244="B",'0. Oppsett'!$C$24,IF(E244="C",'0. Oppsett'!$C$25,""))),"")</f>
        <v/>
      </c>
      <c r="G244" s="138"/>
      <c r="H244" s="139"/>
      <c r="I244" s="139" t="str">
        <f>IF(OR(E244="",H244="",NOT(AND(ISNUMBER(F244),ISNUMBER(H244)))),"",H244*F244*(1+'0. Oppsett'!$C$11))</f>
        <v/>
      </c>
    </row>
    <row r="245" spans="1:9" x14ac:dyDescent="0.25">
      <c r="A245" s="134"/>
      <c r="B245" s="90"/>
      <c r="C245" s="136"/>
      <c r="D245" s="136"/>
      <c r="E245" s="19"/>
      <c r="F245" s="137" t="str">
        <f>IFERROR(IF(E245="A",'0. Oppsett'!$C$23,IF(E245="B",'0. Oppsett'!$C$24,IF(E245="C",'0. Oppsett'!$C$25,""))),"")</f>
        <v/>
      </c>
      <c r="G245" s="138"/>
      <c r="H245" s="139"/>
      <c r="I245" s="139" t="str">
        <f>IF(OR(E245="",H245="",NOT(AND(ISNUMBER(F245),ISNUMBER(H245)))),"",H245*F245*(1+'0. Oppsett'!$C$11))</f>
        <v/>
      </c>
    </row>
    <row r="246" spans="1:9" x14ac:dyDescent="0.25">
      <c r="A246" s="134"/>
      <c r="B246" s="90"/>
      <c r="C246" s="136"/>
      <c r="D246" s="136"/>
      <c r="E246" s="19"/>
      <c r="F246" s="137" t="str">
        <f>IFERROR(IF(E246="A",'0. Oppsett'!$C$23,IF(E246="B",'0. Oppsett'!$C$24,IF(E246="C",'0. Oppsett'!$C$25,""))),"")</f>
        <v/>
      </c>
      <c r="G246" s="138"/>
      <c r="H246" s="139"/>
      <c r="I246" s="139" t="str">
        <f>IF(OR(E246="",H246="",NOT(AND(ISNUMBER(F246),ISNUMBER(H246)))),"",H246*F246*(1+'0. Oppsett'!$C$11))</f>
        <v/>
      </c>
    </row>
    <row r="247" spans="1:9" x14ac:dyDescent="0.25">
      <c r="A247" s="134"/>
      <c r="B247" s="90"/>
      <c r="C247" s="136"/>
      <c r="D247" s="136"/>
      <c r="E247" s="19"/>
      <c r="F247" s="137" t="str">
        <f>IFERROR(IF(E247="A",'0. Oppsett'!$C$23,IF(E247="B",'0. Oppsett'!$C$24,IF(E247="C",'0. Oppsett'!$C$25,""))),"")</f>
        <v/>
      </c>
      <c r="G247" s="138"/>
      <c r="H247" s="139"/>
      <c r="I247" s="139" t="str">
        <f>IF(OR(E247="",H247="",NOT(AND(ISNUMBER(F247),ISNUMBER(H247)))),"",H247*F247*(1+'0. Oppsett'!$C$11))</f>
        <v/>
      </c>
    </row>
    <row r="248" spans="1:9" x14ac:dyDescent="0.25">
      <c r="A248" s="134"/>
      <c r="B248" s="90"/>
      <c r="C248" s="136"/>
      <c r="D248" s="136"/>
      <c r="E248" s="19"/>
      <c r="F248" s="137" t="str">
        <f>IFERROR(IF(E248="A",'0. Oppsett'!$C$23,IF(E248="B",'0. Oppsett'!$C$24,IF(E248="C",'0. Oppsett'!$C$25,""))),"")</f>
        <v/>
      </c>
      <c r="G248" s="138"/>
      <c r="H248" s="139"/>
      <c r="I248" s="139" t="str">
        <f>IF(OR(E248="",H248="",NOT(AND(ISNUMBER(F248),ISNUMBER(H248)))),"",H248*F248*(1+'0. Oppsett'!$C$11))</f>
        <v/>
      </c>
    </row>
    <row r="249" spans="1:9" x14ac:dyDescent="0.25">
      <c r="A249" s="134"/>
      <c r="B249" s="90"/>
      <c r="C249" s="136"/>
      <c r="D249" s="136"/>
      <c r="E249" s="19"/>
      <c r="F249" s="137" t="str">
        <f>IFERROR(IF(E249="A",'0. Oppsett'!$C$23,IF(E249="B",'0. Oppsett'!$C$24,IF(E249="C",'0. Oppsett'!$C$25,""))),"")</f>
        <v/>
      </c>
      <c r="G249" s="138"/>
      <c r="H249" s="139"/>
      <c r="I249" s="139" t="str">
        <f>IF(OR(E249="",H249="",NOT(AND(ISNUMBER(F249),ISNUMBER(H249)))),"",H249*F249*(1+'0. Oppsett'!$C$11))</f>
        <v/>
      </c>
    </row>
    <row r="250" spans="1:9" x14ac:dyDescent="0.25">
      <c r="A250" s="134"/>
      <c r="B250" s="90"/>
      <c r="C250" s="136"/>
      <c r="D250" s="136"/>
      <c r="E250" s="19"/>
      <c r="F250" s="137" t="str">
        <f>IFERROR(IF(E250="A",'0. Oppsett'!$C$23,IF(E250="B",'0. Oppsett'!$C$24,IF(E250="C",'0. Oppsett'!$C$25,""))),"")</f>
        <v/>
      </c>
      <c r="G250" s="138"/>
      <c r="H250" s="139"/>
      <c r="I250" s="139" t="str">
        <f>IF(OR(E250="",H250="",NOT(AND(ISNUMBER(F250),ISNUMBER(H250)))),"",H250*F250*(1+'0. Oppsett'!$C$11))</f>
        <v/>
      </c>
    </row>
    <row r="251" spans="1:9" x14ac:dyDescent="0.25">
      <c r="A251" s="134"/>
      <c r="B251" s="90"/>
      <c r="C251" s="136"/>
      <c r="D251" s="136"/>
      <c r="E251" s="19"/>
      <c r="F251" s="137" t="str">
        <f>IFERROR(IF(E251="A",'0. Oppsett'!$C$23,IF(E251="B",'0. Oppsett'!$C$24,IF(E251="C",'0. Oppsett'!$C$25,""))),"")</f>
        <v/>
      </c>
      <c r="G251" s="138"/>
      <c r="H251" s="139"/>
      <c r="I251" s="139" t="str">
        <f>IF(OR(E251="",H251="",NOT(AND(ISNUMBER(F251),ISNUMBER(H251)))),"",H251*F251*(1+'0. Oppsett'!$C$11))</f>
        <v/>
      </c>
    </row>
    <row r="252" spans="1:9" x14ac:dyDescent="0.25">
      <c r="A252" s="134"/>
      <c r="B252" s="90"/>
      <c r="C252" s="136"/>
      <c r="D252" s="136"/>
      <c r="E252" s="19"/>
      <c r="F252" s="137" t="str">
        <f>IFERROR(IF(E252="A",'0. Oppsett'!$C$23,IF(E252="B",'0. Oppsett'!$C$24,IF(E252="C",'0. Oppsett'!$C$25,""))),"")</f>
        <v/>
      </c>
      <c r="G252" s="138"/>
      <c r="H252" s="139"/>
      <c r="I252" s="139" t="str">
        <f>IF(OR(E252="",H252="",NOT(AND(ISNUMBER(F252),ISNUMBER(H252)))),"",H252*F252*(1+'0. Oppsett'!$C$11))</f>
        <v/>
      </c>
    </row>
    <row r="253" spans="1:9" x14ac:dyDescent="0.25">
      <c r="A253" s="134"/>
      <c r="B253" s="90"/>
      <c r="C253" s="136"/>
      <c r="D253" s="136"/>
      <c r="E253" s="19"/>
      <c r="F253" s="137" t="str">
        <f>IFERROR(IF(E253="A",'0. Oppsett'!$C$23,IF(E253="B",'0. Oppsett'!$C$24,IF(E253="C",'0. Oppsett'!$C$25,""))),"")</f>
        <v/>
      </c>
      <c r="G253" s="138"/>
      <c r="H253" s="139"/>
      <c r="I253" s="139" t="str">
        <f>IF(OR(E253="",H253="",NOT(AND(ISNUMBER(F253),ISNUMBER(H253)))),"",H253*F253*(1+'0. Oppsett'!$C$11))</f>
        <v/>
      </c>
    </row>
    <row r="254" spans="1:9" x14ac:dyDescent="0.25">
      <c r="A254" s="134"/>
      <c r="B254" s="90"/>
      <c r="C254" s="136"/>
      <c r="D254" s="136"/>
      <c r="E254" s="19"/>
      <c r="F254" s="137" t="str">
        <f>IFERROR(IF(E254="A",'0. Oppsett'!$C$23,IF(E254="B",'0. Oppsett'!$C$24,IF(E254="C",'0. Oppsett'!$C$25,""))),"")</f>
        <v/>
      </c>
      <c r="G254" s="138"/>
      <c r="H254" s="139"/>
      <c r="I254" s="139" t="str">
        <f>IF(OR(E254="",H254="",NOT(AND(ISNUMBER(F254),ISNUMBER(H254)))),"",H254*F254*(1+'0. Oppsett'!$C$11))</f>
        <v/>
      </c>
    </row>
    <row r="255" spans="1:9" x14ac:dyDescent="0.25">
      <c r="A255" s="134"/>
      <c r="B255" s="90"/>
      <c r="C255" s="136"/>
      <c r="D255" s="136"/>
      <c r="E255" s="19"/>
      <c r="F255" s="137" t="str">
        <f>IFERROR(IF(E255="A",'0. Oppsett'!$C$23,IF(E255="B",'0. Oppsett'!$C$24,IF(E255="C",'0. Oppsett'!$C$25,""))),"")</f>
        <v/>
      </c>
      <c r="G255" s="138"/>
      <c r="H255" s="139"/>
      <c r="I255" s="139" t="str">
        <f>IF(OR(E255="",H255="",NOT(AND(ISNUMBER(F255),ISNUMBER(H255)))),"",H255*F255*(1+'0. Oppsett'!$C$11))</f>
        <v/>
      </c>
    </row>
    <row r="256" spans="1:9" x14ac:dyDescent="0.25">
      <c r="A256" s="134"/>
      <c r="B256" s="90"/>
      <c r="C256" s="136"/>
      <c r="D256" s="136"/>
      <c r="E256" s="19"/>
      <c r="F256" s="137" t="str">
        <f>IFERROR(IF(E256="A",'0. Oppsett'!$C$23,IF(E256="B",'0. Oppsett'!$C$24,IF(E256="C",'0. Oppsett'!$C$25,""))),"")</f>
        <v/>
      </c>
      <c r="G256" s="138"/>
      <c r="H256" s="139"/>
      <c r="I256" s="139" t="str">
        <f>IF(OR(E256="",H256="",NOT(AND(ISNUMBER(F256),ISNUMBER(H256)))),"",H256*F256*(1+'0. Oppsett'!$C$11))</f>
        <v/>
      </c>
    </row>
    <row r="257" spans="1:9" x14ac:dyDescent="0.25">
      <c r="A257" s="134"/>
      <c r="B257" s="90"/>
      <c r="C257" s="136"/>
      <c r="D257" s="136"/>
      <c r="E257" s="19"/>
      <c r="F257" s="137" t="str">
        <f>IFERROR(IF(E257="A",'0. Oppsett'!$C$23,IF(E257="B",'0. Oppsett'!$C$24,IF(E257="C",'0. Oppsett'!$C$25,""))),"")</f>
        <v/>
      </c>
      <c r="G257" s="138"/>
      <c r="H257" s="139"/>
      <c r="I257" s="139" t="str">
        <f>IF(OR(E257="",H257="",NOT(AND(ISNUMBER(F257),ISNUMBER(H257)))),"",H257*F257*(1+'0. Oppsett'!$C$11))</f>
        <v/>
      </c>
    </row>
    <row r="258" spans="1:9" x14ac:dyDescent="0.25">
      <c r="A258" s="134"/>
      <c r="B258" s="90"/>
      <c r="C258" s="136"/>
      <c r="D258" s="136"/>
      <c r="E258" s="19"/>
      <c r="F258" s="137" t="str">
        <f>IFERROR(IF(E258="A",'0. Oppsett'!$C$23,IF(E258="B",'0. Oppsett'!$C$24,IF(E258="C",'0. Oppsett'!$C$25,""))),"")</f>
        <v/>
      </c>
      <c r="G258" s="138"/>
      <c r="H258" s="139"/>
      <c r="I258" s="139" t="str">
        <f>IF(OR(E258="",H258="",NOT(AND(ISNUMBER(F258),ISNUMBER(H258)))),"",H258*F258*(1+'0. Oppsett'!$C$11))</f>
        <v/>
      </c>
    </row>
    <row r="259" spans="1:9" x14ac:dyDescent="0.25">
      <c r="A259" s="134"/>
      <c r="B259" s="90"/>
      <c r="C259" s="136"/>
      <c r="D259" s="136"/>
      <c r="E259" s="19"/>
      <c r="F259" s="137" t="str">
        <f>IFERROR(IF(E259="A",'0. Oppsett'!$C$23,IF(E259="B",'0. Oppsett'!$C$24,IF(E259="C",'0. Oppsett'!$C$25,""))),"")</f>
        <v/>
      </c>
      <c r="G259" s="138"/>
      <c r="H259" s="139"/>
      <c r="I259" s="139" t="str">
        <f>IF(OR(E259="",H259="",NOT(AND(ISNUMBER(F259),ISNUMBER(H259)))),"",H259*F259*(1+'0. Oppsett'!$C$11))</f>
        <v/>
      </c>
    </row>
    <row r="260" spans="1:9" x14ac:dyDescent="0.25">
      <c r="A260" s="134"/>
      <c r="B260" s="90"/>
      <c r="C260" s="136"/>
      <c r="D260" s="136"/>
      <c r="E260" s="19"/>
      <c r="F260" s="137" t="str">
        <f>IFERROR(IF(E260="A",'0. Oppsett'!$C$23,IF(E260="B",'0. Oppsett'!$C$24,IF(E260="C",'0. Oppsett'!$C$25,""))),"")</f>
        <v/>
      </c>
      <c r="G260" s="138"/>
      <c r="H260" s="139"/>
      <c r="I260" s="139" t="str">
        <f>IF(OR(E260="",H260="",NOT(AND(ISNUMBER(F260),ISNUMBER(H260)))),"",H260*F260*(1+'0. Oppsett'!$C$11))</f>
        <v/>
      </c>
    </row>
    <row r="261" spans="1:9" x14ac:dyDescent="0.25">
      <c r="A261" s="134"/>
      <c r="B261" s="90"/>
      <c r="C261" s="136"/>
      <c r="D261" s="136"/>
      <c r="E261" s="19"/>
      <c r="F261" s="137" t="str">
        <f>IFERROR(IF(E261="A",'0. Oppsett'!$C$23,IF(E261="B",'0. Oppsett'!$C$24,IF(E261="C",'0. Oppsett'!$C$25,""))),"")</f>
        <v/>
      </c>
      <c r="G261" s="138"/>
      <c r="H261" s="139"/>
      <c r="I261" s="139" t="str">
        <f>IF(OR(E261="",H261="",NOT(AND(ISNUMBER(F261),ISNUMBER(H261)))),"",H261*F261*(1+'0. Oppsett'!$C$11))</f>
        <v/>
      </c>
    </row>
    <row r="262" spans="1:9" x14ac:dyDescent="0.25">
      <c r="A262" s="134"/>
      <c r="B262" s="90"/>
      <c r="C262" s="136"/>
      <c r="D262" s="136"/>
      <c r="E262" s="19"/>
      <c r="F262" s="137" t="str">
        <f>IFERROR(IF(E262="A",'0. Oppsett'!$C$23,IF(E262="B",'0. Oppsett'!$C$24,IF(E262="C",'0. Oppsett'!$C$25,""))),"")</f>
        <v/>
      </c>
      <c r="G262" s="138"/>
      <c r="H262" s="139"/>
      <c r="I262" s="139" t="str">
        <f>IF(OR(E262="",H262="",NOT(AND(ISNUMBER(F262),ISNUMBER(H262)))),"",H262*F262*(1+'0. Oppsett'!$C$11))</f>
        <v/>
      </c>
    </row>
    <row r="263" spans="1:9" x14ac:dyDescent="0.25">
      <c r="A263" s="134"/>
      <c r="B263" s="90"/>
      <c r="C263" s="136"/>
      <c r="D263" s="136"/>
      <c r="E263" s="19"/>
      <c r="F263" s="137" t="str">
        <f>IFERROR(IF(E263="A",'0. Oppsett'!$C$23,IF(E263="B",'0. Oppsett'!$C$24,IF(E263="C",'0. Oppsett'!$C$25,""))),"")</f>
        <v/>
      </c>
      <c r="G263" s="138"/>
      <c r="H263" s="139"/>
      <c r="I263" s="139" t="str">
        <f>IF(OR(E263="",H263="",NOT(AND(ISNUMBER(F263),ISNUMBER(H263)))),"",H263*F263*(1+'0. Oppsett'!$C$11))</f>
        <v/>
      </c>
    </row>
    <row r="264" spans="1:9" x14ac:dyDescent="0.25">
      <c r="A264" s="134"/>
      <c r="B264" s="90"/>
      <c r="C264" s="136"/>
      <c r="D264" s="136"/>
      <c r="E264" s="19"/>
      <c r="F264" s="137" t="str">
        <f>IFERROR(IF(E264="A",'0. Oppsett'!$C$23,IF(E264="B",'0. Oppsett'!$C$24,IF(E264="C",'0. Oppsett'!$C$25,""))),"")</f>
        <v/>
      </c>
      <c r="G264" s="138"/>
      <c r="H264" s="139"/>
      <c r="I264" s="139" t="str">
        <f>IF(OR(E264="",H264="",NOT(AND(ISNUMBER(F264),ISNUMBER(H264)))),"",H264*F264*(1+'0. Oppsett'!$C$11))</f>
        <v/>
      </c>
    </row>
    <row r="265" spans="1:9" x14ac:dyDescent="0.25">
      <c r="A265" s="134"/>
      <c r="B265" s="90"/>
      <c r="C265" s="136"/>
      <c r="D265" s="136"/>
      <c r="E265" s="19"/>
      <c r="F265" s="137" t="str">
        <f>IFERROR(IF(E265="A",'0. Oppsett'!$C$23,IF(E265="B",'0. Oppsett'!$C$24,IF(E265="C",'0. Oppsett'!$C$25,""))),"")</f>
        <v/>
      </c>
      <c r="G265" s="138"/>
      <c r="H265" s="139"/>
      <c r="I265" s="139" t="str">
        <f>IF(OR(E265="",H265="",NOT(AND(ISNUMBER(F265),ISNUMBER(H265)))),"",H265*F265*(1+'0. Oppsett'!$C$11))</f>
        <v/>
      </c>
    </row>
    <row r="266" spans="1:9" x14ac:dyDescent="0.25">
      <c r="A266" s="134"/>
      <c r="B266" s="90"/>
      <c r="C266" s="136"/>
      <c r="D266" s="136"/>
      <c r="E266" s="19"/>
      <c r="F266" s="137" t="str">
        <f>IFERROR(IF(E266="A",'0. Oppsett'!$C$23,IF(E266="B",'0. Oppsett'!$C$24,IF(E266="C",'0. Oppsett'!$C$25,""))),"")</f>
        <v/>
      </c>
      <c r="G266" s="138"/>
      <c r="H266" s="139"/>
      <c r="I266" s="139" t="str">
        <f>IF(OR(E266="",H266="",NOT(AND(ISNUMBER(F266),ISNUMBER(H266)))),"",H266*F266*(1+'0. Oppsett'!$C$11))</f>
        <v/>
      </c>
    </row>
    <row r="267" spans="1:9" x14ac:dyDescent="0.25">
      <c r="A267" s="134"/>
      <c r="B267" s="90"/>
      <c r="C267" s="136"/>
      <c r="D267" s="136"/>
      <c r="E267" s="19"/>
      <c r="F267" s="137" t="str">
        <f>IFERROR(IF(E267="A",'0. Oppsett'!$C$23,IF(E267="B",'0. Oppsett'!$C$24,IF(E267="C",'0. Oppsett'!$C$25,""))),"")</f>
        <v/>
      </c>
      <c r="G267" s="138"/>
      <c r="H267" s="139"/>
      <c r="I267" s="139" t="str">
        <f>IF(OR(E267="",H267="",NOT(AND(ISNUMBER(F267),ISNUMBER(H267)))),"",H267*F267*(1+'0. Oppsett'!$C$11))</f>
        <v/>
      </c>
    </row>
    <row r="268" spans="1:9" x14ac:dyDescent="0.25">
      <c r="A268" s="134"/>
      <c r="B268" s="90"/>
      <c r="C268" s="136"/>
      <c r="D268" s="136"/>
      <c r="E268" s="19"/>
      <c r="F268" s="137" t="str">
        <f>IFERROR(IF(E268="A",'0. Oppsett'!$C$23,IF(E268="B",'0. Oppsett'!$C$24,IF(E268="C",'0. Oppsett'!$C$25,""))),"")</f>
        <v/>
      </c>
      <c r="G268" s="138"/>
      <c r="H268" s="139"/>
      <c r="I268" s="139" t="str">
        <f>IF(OR(E268="",H268="",NOT(AND(ISNUMBER(F268),ISNUMBER(H268)))),"",H268*F268*(1+'0. Oppsett'!$C$11))</f>
        <v/>
      </c>
    </row>
    <row r="269" spans="1:9" x14ac:dyDescent="0.25">
      <c r="A269" s="134"/>
      <c r="B269" s="90"/>
      <c r="C269" s="136"/>
      <c r="D269" s="136"/>
      <c r="E269" s="19"/>
      <c r="F269" s="137" t="str">
        <f>IFERROR(IF(E269="A",'0. Oppsett'!$C$23,IF(E269="B",'0. Oppsett'!$C$24,IF(E269="C",'0. Oppsett'!$C$25,""))),"")</f>
        <v/>
      </c>
      <c r="G269" s="138"/>
      <c r="H269" s="139"/>
      <c r="I269" s="139" t="str">
        <f>IF(OR(E269="",H269="",NOT(AND(ISNUMBER(F269),ISNUMBER(H269)))),"",H269*F269*(1+'0. Oppsett'!$C$11))</f>
        <v/>
      </c>
    </row>
    <row r="270" spans="1:9" x14ac:dyDescent="0.25">
      <c r="A270" s="134"/>
      <c r="B270" s="90"/>
      <c r="C270" s="136"/>
      <c r="D270" s="136"/>
      <c r="E270" s="19"/>
      <c r="F270" s="137" t="str">
        <f>IFERROR(IF(E270="A",'0. Oppsett'!$C$23,IF(E270="B",'0. Oppsett'!$C$24,IF(E270="C",'0. Oppsett'!$C$25,""))),"")</f>
        <v/>
      </c>
      <c r="G270" s="138"/>
      <c r="H270" s="139"/>
      <c r="I270" s="139" t="str">
        <f>IF(OR(E270="",H270="",NOT(AND(ISNUMBER(F270),ISNUMBER(H270)))),"",H270*F270*(1+'0. Oppsett'!$C$11))</f>
        <v/>
      </c>
    </row>
    <row r="271" spans="1:9" x14ac:dyDescent="0.25">
      <c r="A271" s="134"/>
      <c r="B271" s="90"/>
      <c r="C271" s="136"/>
      <c r="D271" s="136"/>
      <c r="E271" s="19"/>
      <c r="F271" s="137" t="str">
        <f>IFERROR(IF(E271="A",'0. Oppsett'!$C$23,IF(E271="B",'0. Oppsett'!$C$24,IF(E271="C",'0. Oppsett'!$C$25,""))),"")</f>
        <v/>
      </c>
      <c r="G271" s="138"/>
      <c r="H271" s="139"/>
      <c r="I271" s="139" t="str">
        <f>IF(OR(E271="",H271="",NOT(AND(ISNUMBER(F271),ISNUMBER(H271)))),"",H271*F271*(1+'0. Oppsett'!$C$11))</f>
        <v/>
      </c>
    </row>
    <row r="272" spans="1:9" x14ac:dyDescent="0.25">
      <c r="A272" s="134"/>
      <c r="B272" s="90"/>
      <c r="C272" s="136"/>
      <c r="D272" s="136"/>
      <c r="E272" s="19"/>
      <c r="F272" s="137" t="str">
        <f>IFERROR(IF(E272="A",'0. Oppsett'!$C$23,IF(E272="B",'0. Oppsett'!$C$24,IF(E272="C",'0. Oppsett'!$C$25,""))),"")</f>
        <v/>
      </c>
      <c r="G272" s="138"/>
      <c r="H272" s="139"/>
      <c r="I272" s="139" t="str">
        <f>IF(OR(E272="",H272="",NOT(AND(ISNUMBER(F272),ISNUMBER(H272)))),"",H272*F272*(1+'0. Oppsett'!$C$11))</f>
        <v/>
      </c>
    </row>
    <row r="273" spans="1:9" x14ac:dyDescent="0.25">
      <c r="A273" s="134"/>
      <c r="B273" s="90"/>
      <c r="C273" s="136"/>
      <c r="D273" s="136"/>
      <c r="E273" s="19"/>
      <c r="F273" s="137" t="str">
        <f>IFERROR(IF(E273="A",'0. Oppsett'!$C$23,IF(E273="B",'0. Oppsett'!$C$24,IF(E273="C",'0. Oppsett'!$C$25,""))),"")</f>
        <v/>
      </c>
      <c r="G273" s="138"/>
      <c r="H273" s="139"/>
      <c r="I273" s="139" t="str">
        <f>IF(OR(E273="",H273="",NOT(AND(ISNUMBER(F273),ISNUMBER(H273)))),"",H273*F273*(1+'0. Oppsett'!$C$11))</f>
        <v/>
      </c>
    </row>
    <row r="274" spans="1:9" x14ac:dyDescent="0.25">
      <c r="A274" s="134"/>
      <c r="B274" s="90"/>
      <c r="C274" s="136"/>
      <c r="D274" s="136"/>
      <c r="E274" s="19"/>
      <c r="F274" s="137" t="str">
        <f>IFERROR(IF(E274="A",'0. Oppsett'!$C$23,IF(E274="B",'0. Oppsett'!$C$24,IF(E274="C",'0. Oppsett'!$C$25,""))),"")</f>
        <v/>
      </c>
      <c r="G274" s="138"/>
      <c r="H274" s="139"/>
      <c r="I274" s="139" t="str">
        <f>IF(OR(E274="",H274="",NOT(AND(ISNUMBER(F274),ISNUMBER(H274)))),"",H274*F274*(1+'0. Oppsett'!$C$11))</f>
        <v/>
      </c>
    </row>
    <row r="275" spans="1:9" x14ac:dyDescent="0.25">
      <c r="A275" s="134"/>
      <c r="B275" s="90"/>
      <c r="C275" s="136"/>
      <c r="D275" s="136"/>
      <c r="E275" s="19"/>
      <c r="F275" s="137" t="str">
        <f>IFERROR(IF(E275="A",'0. Oppsett'!$C$23,IF(E275="B",'0. Oppsett'!$C$24,IF(E275="C",'0. Oppsett'!$C$25,""))),"")</f>
        <v/>
      </c>
      <c r="G275" s="138"/>
      <c r="H275" s="139"/>
      <c r="I275" s="139" t="str">
        <f>IF(OR(E275="",H275="",NOT(AND(ISNUMBER(F275),ISNUMBER(H275)))),"",H275*F275*(1+'0. Oppsett'!$C$11))</f>
        <v/>
      </c>
    </row>
    <row r="276" spans="1:9" x14ac:dyDescent="0.25">
      <c r="A276" s="134"/>
      <c r="B276" s="90"/>
      <c r="C276" s="136"/>
      <c r="D276" s="136"/>
      <c r="E276" s="19"/>
      <c r="F276" s="137" t="str">
        <f>IFERROR(IF(E276="A",'0. Oppsett'!$C$23,IF(E276="B",'0. Oppsett'!$C$24,IF(E276="C",'0. Oppsett'!$C$25,""))),"")</f>
        <v/>
      </c>
      <c r="G276" s="138"/>
      <c r="H276" s="139"/>
      <c r="I276" s="139" t="str">
        <f>IF(OR(E276="",H276="",NOT(AND(ISNUMBER(F276),ISNUMBER(H276)))),"",H276*F276*(1+'0. Oppsett'!$C$11))</f>
        <v/>
      </c>
    </row>
    <row r="277" spans="1:9" x14ac:dyDescent="0.25">
      <c r="A277" s="134"/>
      <c r="B277" s="90"/>
      <c r="C277" s="136"/>
      <c r="D277" s="136"/>
      <c r="E277" s="19"/>
      <c r="F277" s="137" t="str">
        <f>IFERROR(IF(E277="A",'0. Oppsett'!$C$23,IF(E277="B",'0. Oppsett'!$C$24,IF(E277="C",'0. Oppsett'!$C$25,""))),"")</f>
        <v/>
      </c>
      <c r="G277" s="138"/>
      <c r="H277" s="139"/>
      <c r="I277" s="139" t="str">
        <f>IF(OR(E277="",H277="",NOT(AND(ISNUMBER(F277),ISNUMBER(H277)))),"",H277*F277*(1+'0. Oppsett'!$C$11))</f>
        <v/>
      </c>
    </row>
    <row r="278" spans="1:9" x14ac:dyDescent="0.25">
      <c r="A278" s="134"/>
      <c r="B278" s="90"/>
      <c r="C278" s="136"/>
      <c r="D278" s="136"/>
      <c r="E278" s="19"/>
      <c r="F278" s="137" t="str">
        <f>IFERROR(IF(E278="A",'0. Oppsett'!$C$23,IF(E278="B",'0. Oppsett'!$C$24,IF(E278="C",'0. Oppsett'!$C$25,""))),"")</f>
        <v/>
      </c>
      <c r="G278" s="138"/>
      <c r="H278" s="139"/>
      <c r="I278" s="139" t="str">
        <f>IF(OR(E278="",H278="",NOT(AND(ISNUMBER(F278),ISNUMBER(H278)))),"",H278*F278*(1+'0. Oppsett'!$C$11))</f>
        <v/>
      </c>
    </row>
    <row r="279" spans="1:9" x14ac:dyDescent="0.25">
      <c r="A279" s="134"/>
      <c r="B279" s="90"/>
      <c r="C279" s="136"/>
      <c r="D279" s="136"/>
      <c r="E279" s="19"/>
      <c r="F279" s="137" t="str">
        <f>IFERROR(IF(E279="A",'0. Oppsett'!$C$23,IF(E279="B",'0. Oppsett'!$C$24,IF(E279="C",'0. Oppsett'!$C$25,""))),"")</f>
        <v/>
      </c>
      <c r="G279" s="138"/>
      <c r="H279" s="139"/>
      <c r="I279" s="139" t="str">
        <f>IF(OR(E279="",H279="",NOT(AND(ISNUMBER(F279),ISNUMBER(H279)))),"",H279*F279*(1+'0. Oppsett'!$C$11))</f>
        <v/>
      </c>
    </row>
    <row r="280" spans="1:9" x14ac:dyDescent="0.25">
      <c r="A280" s="134"/>
      <c r="B280" s="90"/>
      <c r="C280" s="136"/>
      <c r="D280" s="136"/>
      <c r="E280" s="19"/>
      <c r="F280" s="137" t="str">
        <f>IFERROR(IF(E280="A",'0. Oppsett'!$C$23,IF(E280="B",'0. Oppsett'!$C$24,IF(E280="C",'0. Oppsett'!$C$25,""))),"")</f>
        <v/>
      </c>
      <c r="G280" s="138"/>
      <c r="H280" s="139"/>
      <c r="I280" s="139" t="str">
        <f>IF(OR(E280="",H280="",NOT(AND(ISNUMBER(F280),ISNUMBER(H280)))),"",H280*F280*(1+'0. Oppsett'!$C$11))</f>
        <v/>
      </c>
    </row>
    <row r="281" spans="1:9" x14ac:dyDescent="0.25">
      <c r="A281" s="134"/>
      <c r="B281" s="90"/>
      <c r="C281" s="136"/>
      <c r="D281" s="136"/>
      <c r="E281" s="19"/>
      <c r="F281" s="137" t="str">
        <f>IFERROR(IF(E281="A",'0. Oppsett'!$C$23,IF(E281="B",'0. Oppsett'!$C$24,IF(E281="C",'0. Oppsett'!$C$25,""))),"")</f>
        <v/>
      </c>
      <c r="G281" s="138"/>
      <c r="H281" s="139"/>
      <c r="I281" s="139" t="str">
        <f>IF(OR(E281="",H281="",NOT(AND(ISNUMBER(F281),ISNUMBER(H281)))),"",H281*F281*(1+'0. Oppsett'!$C$11))</f>
        <v/>
      </c>
    </row>
    <row r="282" spans="1:9" x14ac:dyDescent="0.25">
      <c r="A282" s="134"/>
      <c r="B282" s="90"/>
      <c r="C282" s="136"/>
      <c r="D282" s="136"/>
      <c r="E282" s="19"/>
      <c r="F282" s="137" t="str">
        <f>IFERROR(IF(E282="A",'0. Oppsett'!$C$23,IF(E282="B",'0. Oppsett'!$C$24,IF(E282="C",'0. Oppsett'!$C$25,""))),"")</f>
        <v/>
      </c>
      <c r="G282" s="138"/>
      <c r="H282" s="139"/>
      <c r="I282" s="139" t="str">
        <f>IF(OR(E282="",H282="",NOT(AND(ISNUMBER(F282),ISNUMBER(H282)))),"",H282*F282*(1+'0. Oppsett'!$C$11))</f>
        <v/>
      </c>
    </row>
    <row r="283" spans="1:9" x14ac:dyDescent="0.25">
      <c r="A283" s="134"/>
      <c r="B283" s="90"/>
      <c r="C283" s="136"/>
      <c r="D283" s="136"/>
      <c r="E283" s="19"/>
      <c r="F283" s="137" t="str">
        <f>IFERROR(IF(E283="A",'0. Oppsett'!$C$23,IF(E283="B",'0. Oppsett'!$C$24,IF(E283="C",'0. Oppsett'!$C$25,""))),"")</f>
        <v/>
      </c>
      <c r="G283" s="138"/>
      <c r="H283" s="139"/>
      <c r="I283" s="139" t="str">
        <f>IF(OR(E283="",H283="",NOT(AND(ISNUMBER(F283),ISNUMBER(H283)))),"",H283*F283*(1+'0. Oppsett'!$C$11))</f>
        <v/>
      </c>
    </row>
    <row r="284" spans="1:9" x14ac:dyDescent="0.25">
      <c r="A284" s="134"/>
      <c r="B284" s="90"/>
      <c r="C284" s="136"/>
      <c r="D284" s="136"/>
      <c r="E284" s="19"/>
      <c r="F284" s="137" t="str">
        <f>IFERROR(IF(E284="A",'0. Oppsett'!$C$23,IF(E284="B",'0. Oppsett'!$C$24,IF(E284="C",'0. Oppsett'!$C$25,""))),"")</f>
        <v/>
      </c>
      <c r="G284" s="138"/>
      <c r="H284" s="139"/>
      <c r="I284" s="139" t="str">
        <f>IF(OR(E284="",H284="",NOT(AND(ISNUMBER(F284),ISNUMBER(H284)))),"",H284*F284*(1+'0. Oppsett'!$C$11))</f>
        <v/>
      </c>
    </row>
    <row r="285" spans="1:9" x14ac:dyDescent="0.25">
      <c r="A285" s="134"/>
      <c r="B285" s="90"/>
      <c r="C285" s="136"/>
      <c r="D285" s="136"/>
      <c r="E285" s="19"/>
      <c r="F285" s="137" t="str">
        <f>IFERROR(IF(E285="A",'0. Oppsett'!$C$23,IF(E285="B",'0. Oppsett'!$C$24,IF(E285="C",'0. Oppsett'!$C$25,""))),"")</f>
        <v/>
      </c>
      <c r="G285" s="138"/>
      <c r="H285" s="139"/>
      <c r="I285" s="139" t="str">
        <f>IF(OR(E285="",H285="",NOT(AND(ISNUMBER(F285),ISNUMBER(H285)))),"",H285*F285*(1+'0. Oppsett'!$C$11))</f>
        <v/>
      </c>
    </row>
    <row r="286" spans="1:9" x14ac:dyDescent="0.25">
      <c r="A286" s="134"/>
      <c r="B286" s="90"/>
      <c r="C286" s="136"/>
      <c r="D286" s="136"/>
      <c r="E286" s="19"/>
      <c r="F286" s="137" t="str">
        <f>IFERROR(IF(E286="A",'0. Oppsett'!$C$23,IF(E286="B",'0. Oppsett'!$C$24,IF(E286="C",'0. Oppsett'!$C$25,""))),"")</f>
        <v/>
      </c>
      <c r="G286" s="138"/>
      <c r="H286" s="139"/>
      <c r="I286" s="139" t="str">
        <f>IF(OR(E286="",H286="",NOT(AND(ISNUMBER(F286),ISNUMBER(H286)))),"",H286*F286*(1+'0. Oppsett'!$C$11))</f>
        <v/>
      </c>
    </row>
    <row r="287" spans="1:9" x14ac:dyDescent="0.25">
      <c r="A287" s="134"/>
      <c r="B287" s="90"/>
      <c r="C287" s="136"/>
      <c r="D287" s="136"/>
      <c r="E287" s="19"/>
      <c r="F287" s="137" t="str">
        <f>IFERROR(IF(E287="A",'0. Oppsett'!$C$23,IF(E287="B",'0. Oppsett'!$C$24,IF(E287="C",'0. Oppsett'!$C$25,""))),"")</f>
        <v/>
      </c>
      <c r="G287" s="138"/>
      <c r="H287" s="139"/>
      <c r="I287" s="139" t="str">
        <f>IF(OR(E287="",H287="",NOT(AND(ISNUMBER(F287),ISNUMBER(H287)))),"",H287*F287*(1+'0. Oppsett'!$C$11))</f>
        <v/>
      </c>
    </row>
    <row r="288" spans="1:9" x14ac:dyDescent="0.25">
      <c r="A288" s="134"/>
      <c r="B288" s="90"/>
      <c r="C288" s="136"/>
      <c r="D288" s="136"/>
      <c r="E288" s="19"/>
      <c r="F288" s="137" t="str">
        <f>IFERROR(IF(E288="A",'0. Oppsett'!$C$23,IF(E288="B",'0. Oppsett'!$C$24,IF(E288="C",'0. Oppsett'!$C$25,""))),"")</f>
        <v/>
      </c>
      <c r="G288" s="138"/>
      <c r="H288" s="139"/>
      <c r="I288" s="139" t="str">
        <f>IF(OR(E288="",H288="",NOT(AND(ISNUMBER(F288),ISNUMBER(H288)))),"",H288*F288*(1+'0. Oppsett'!$C$11))</f>
        <v/>
      </c>
    </row>
    <row r="289" spans="1:9" x14ac:dyDescent="0.25">
      <c r="A289" s="134"/>
      <c r="B289" s="90"/>
      <c r="C289" s="136"/>
      <c r="D289" s="136"/>
      <c r="E289" s="19"/>
      <c r="F289" s="137" t="str">
        <f>IFERROR(IF(E289="A",'0. Oppsett'!$C$23,IF(E289="B",'0. Oppsett'!$C$24,IF(E289="C",'0. Oppsett'!$C$25,""))),"")</f>
        <v/>
      </c>
      <c r="G289" s="138"/>
      <c r="H289" s="139"/>
      <c r="I289" s="139" t="str">
        <f>IF(OR(E289="",H289="",NOT(AND(ISNUMBER(F289),ISNUMBER(H289)))),"",H289*F289*(1+'0. Oppsett'!$C$11))</f>
        <v/>
      </c>
    </row>
    <row r="290" spans="1:9" x14ac:dyDescent="0.25">
      <c r="A290" s="134"/>
      <c r="B290" s="90"/>
      <c r="C290" s="136"/>
      <c r="D290" s="136"/>
      <c r="E290" s="19"/>
      <c r="F290" s="137" t="str">
        <f>IFERROR(IF(E290="A",'0. Oppsett'!$C$23,IF(E290="B",'0. Oppsett'!$C$24,IF(E290="C",'0. Oppsett'!$C$25,""))),"")</f>
        <v/>
      </c>
      <c r="G290" s="138"/>
      <c r="H290" s="139"/>
      <c r="I290" s="139" t="str">
        <f>IF(OR(E290="",H290="",NOT(AND(ISNUMBER(F290),ISNUMBER(H290)))),"",H290*F290*(1+'0. Oppsett'!$C$11))</f>
        <v/>
      </c>
    </row>
    <row r="291" spans="1:9" x14ac:dyDescent="0.25">
      <c r="A291" s="134"/>
      <c r="B291" s="90"/>
      <c r="C291" s="136"/>
      <c r="D291" s="136"/>
      <c r="E291" s="19"/>
      <c r="F291" s="137" t="str">
        <f>IFERROR(IF(E291="A",'0. Oppsett'!$C$23,IF(E291="B",'0. Oppsett'!$C$24,IF(E291="C",'0. Oppsett'!$C$25,""))),"")</f>
        <v/>
      </c>
      <c r="G291" s="138"/>
      <c r="H291" s="139"/>
      <c r="I291" s="139" t="str">
        <f>IF(OR(E291="",H291="",NOT(AND(ISNUMBER(F291),ISNUMBER(H291)))),"",H291*F291*(1+'0. Oppsett'!$C$11))</f>
        <v/>
      </c>
    </row>
    <row r="292" spans="1:9" x14ac:dyDescent="0.25">
      <c r="A292" s="134"/>
      <c r="B292" s="90"/>
      <c r="C292" s="136"/>
      <c r="D292" s="136"/>
      <c r="E292" s="19"/>
      <c r="F292" s="137" t="str">
        <f>IFERROR(IF(E292="A",'0. Oppsett'!$C$23,IF(E292="B",'0. Oppsett'!$C$24,IF(E292="C",'0. Oppsett'!$C$25,""))),"")</f>
        <v/>
      </c>
      <c r="G292" s="138"/>
      <c r="H292" s="139"/>
      <c r="I292" s="139" t="str">
        <f>IF(OR(E292="",H292="",NOT(AND(ISNUMBER(F292),ISNUMBER(H292)))),"",H292*F292*(1+'0. Oppsett'!$C$11))</f>
        <v/>
      </c>
    </row>
    <row r="293" spans="1:9" x14ac:dyDescent="0.25">
      <c r="A293" s="134"/>
      <c r="B293" s="90"/>
      <c r="C293" s="136"/>
      <c r="D293" s="136"/>
      <c r="E293" s="19"/>
      <c r="F293" s="137" t="str">
        <f>IFERROR(IF(E293="A",'0. Oppsett'!$C$23,IF(E293="B",'0. Oppsett'!$C$24,IF(E293="C",'0. Oppsett'!$C$25,""))),"")</f>
        <v/>
      </c>
      <c r="G293" s="138"/>
      <c r="H293" s="139"/>
      <c r="I293" s="139" t="str">
        <f>IF(OR(E293="",H293="",NOT(AND(ISNUMBER(F293),ISNUMBER(H293)))),"",H293*F293*(1+'0. Oppsett'!$C$11))</f>
        <v/>
      </c>
    </row>
    <row r="294" spans="1:9" x14ac:dyDescent="0.25">
      <c r="A294" s="134"/>
      <c r="B294" s="90"/>
      <c r="C294" s="136"/>
      <c r="D294" s="136"/>
      <c r="E294" s="19"/>
      <c r="F294" s="137" t="str">
        <f>IFERROR(IF(E294="A",'0. Oppsett'!$C$23,IF(E294="B",'0. Oppsett'!$C$24,IF(E294="C",'0. Oppsett'!$C$25,""))),"")</f>
        <v/>
      </c>
      <c r="G294" s="138"/>
      <c r="H294" s="139"/>
      <c r="I294" s="139" t="str">
        <f>IF(OR(E294="",H294="",NOT(AND(ISNUMBER(F294),ISNUMBER(H294)))),"",H294*F294*(1+'0. Oppsett'!$C$11))</f>
        <v/>
      </c>
    </row>
    <row r="295" spans="1:9" x14ac:dyDescent="0.25">
      <c r="A295" s="134"/>
      <c r="B295" s="90"/>
      <c r="C295" s="136"/>
      <c r="D295" s="136"/>
      <c r="E295" s="19"/>
      <c r="F295" s="137" t="str">
        <f>IFERROR(IF(E295="A",'0. Oppsett'!$C$23,IF(E295="B",'0. Oppsett'!$C$24,IF(E295="C",'0. Oppsett'!$C$25,""))),"")</f>
        <v/>
      </c>
      <c r="G295" s="138"/>
      <c r="H295" s="139"/>
      <c r="I295" s="139" t="str">
        <f>IF(OR(E295="",H295="",NOT(AND(ISNUMBER(F295),ISNUMBER(H295)))),"",H295*F295*(1+'0. Oppsett'!$C$11))</f>
        <v/>
      </c>
    </row>
    <row r="296" spans="1:9" x14ac:dyDescent="0.25">
      <c r="A296" s="134"/>
      <c r="B296" s="90"/>
      <c r="C296" s="136"/>
      <c r="D296" s="136"/>
      <c r="E296" s="19"/>
      <c r="F296" s="137" t="str">
        <f>IFERROR(IF(E296="A",'0. Oppsett'!$C$23,IF(E296="B",'0. Oppsett'!$C$24,IF(E296="C",'0. Oppsett'!$C$25,""))),"")</f>
        <v/>
      </c>
      <c r="G296" s="138"/>
      <c r="H296" s="139"/>
      <c r="I296" s="139" t="str">
        <f>IF(OR(E296="",H296="",NOT(AND(ISNUMBER(F296),ISNUMBER(H296)))),"",H296*F296*(1+'0. Oppsett'!$C$11))</f>
        <v/>
      </c>
    </row>
    <row r="297" spans="1:9" x14ac:dyDescent="0.25">
      <c r="A297" s="134"/>
      <c r="B297" s="90"/>
      <c r="C297" s="136"/>
      <c r="D297" s="136"/>
      <c r="E297" s="19"/>
      <c r="F297" s="137" t="str">
        <f>IFERROR(IF(E297="A",'0. Oppsett'!$C$23,IF(E297="B",'0. Oppsett'!$C$24,IF(E297="C",'0. Oppsett'!$C$25,""))),"")</f>
        <v/>
      </c>
      <c r="G297" s="138"/>
      <c r="H297" s="139"/>
      <c r="I297" s="139" t="str">
        <f>IF(OR(E297="",H297="",NOT(AND(ISNUMBER(F297),ISNUMBER(H297)))),"",H297*F297*(1+'0. Oppsett'!$C$11))</f>
        <v/>
      </c>
    </row>
    <row r="298" spans="1:9" x14ac:dyDescent="0.25">
      <c r="A298" s="134"/>
      <c r="B298" s="90"/>
      <c r="C298" s="136"/>
      <c r="D298" s="136"/>
      <c r="E298" s="19"/>
      <c r="F298" s="137" t="str">
        <f>IFERROR(IF(E298="A",'0. Oppsett'!$C$23,IF(E298="B",'0. Oppsett'!$C$24,IF(E298="C",'0. Oppsett'!$C$25,""))),"")</f>
        <v/>
      </c>
      <c r="G298" s="138"/>
      <c r="H298" s="139"/>
      <c r="I298" s="139" t="str">
        <f>IF(OR(E298="",H298="",NOT(AND(ISNUMBER(F298),ISNUMBER(H298)))),"",H298*F298*(1+'0. Oppsett'!$C$11))</f>
        <v/>
      </c>
    </row>
    <row r="299" spans="1:9" x14ac:dyDescent="0.25">
      <c r="A299" s="134"/>
      <c r="B299" s="90"/>
      <c r="C299" s="136"/>
      <c r="D299" s="136"/>
      <c r="E299" s="19"/>
      <c r="F299" s="137" t="str">
        <f>IFERROR(IF(E299="A",'0. Oppsett'!$C$23,IF(E299="B",'0. Oppsett'!$C$24,IF(E299="C",'0. Oppsett'!$C$25,""))),"")</f>
        <v/>
      </c>
      <c r="G299" s="138"/>
      <c r="H299" s="139"/>
      <c r="I299" s="139" t="str">
        <f>IF(OR(E299="",H299="",NOT(AND(ISNUMBER(F299),ISNUMBER(H299)))),"",H299*F299*(1+'0. Oppsett'!$C$11))</f>
        <v/>
      </c>
    </row>
    <row r="300" spans="1:9" x14ac:dyDescent="0.25">
      <c r="A300" s="134"/>
      <c r="B300" s="90"/>
      <c r="C300" s="136"/>
      <c r="D300" s="136"/>
      <c r="E300" s="19"/>
      <c r="F300" s="137" t="str">
        <f>IFERROR(IF(E300="A",'0. Oppsett'!$C$23,IF(E300="B",'0. Oppsett'!$C$24,IF(E300="C",'0. Oppsett'!$C$25,""))),"")</f>
        <v/>
      </c>
      <c r="G300" s="138"/>
      <c r="H300" s="139"/>
      <c r="I300" s="139" t="str">
        <f>IF(OR(E300="",H300="",NOT(AND(ISNUMBER(F300),ISNUMBER(H300)))),"",H300*F300*(1+'0. Oppsett'!$C$11))</f>
        <v/>
      </c>
    </row>
    <row r="301" spans="1:9" x14ac:dyDescent="0.25">
      <c r="A301" s="134"/>
      <c r="B301" s="90"/>
      <c r="C301" s="136"/>
      <c r="D301" s="136"/>
      <c r="E301" s="19"/>
      <c r="F301" s="137" t="str">
        <f>IFERROR(IF(E301="A",'0. Oppsett'!$C$23,IF(E301="B",'0. Oppsett'!$C$24,IF(E301="C",'0. Oppsett'!$C$25,""))),"")</f>
        <v/>
      </c>
      <c r="G301" s="138"/>
      <c r="H301" s="139"/>
      <c r="I301" s="139" t="str">
        <f>IF(OR(E301="",H301="",NOT(AND(ISNUMBER(F301),ISNUMBER(H301)))),"",H301*F301*(1+'0. Oppsett'!$C$11))</f>
        <v/>
      </c>
    </row>
    <row r="302" spans="1:9" x14ac:dyDescent="0.25">
      <c r="A302" s="134"/>
      <c r="B302" s="90"/>
      <c r="C302" s="136"/>
      <c r="D302" s="136"/>
      <c r="E302" s="19"/>
      <c r="F302" s="137" t="str">
        <f>IFERROR(IF(E302="A",'0. Oppsett'!$C$23,IF(E302="B",'0. Oppsett'!$C$24,IF(E302="C",'0. Oppsett'!$C$25,""))),"")</f>
        <v/>
      </c>
      <c r="G302" s="138"/>
      <c r="H302" s="139"/>
      <c r="I302" s="139" t="str">
        <f>IF(OR(E302="",H302="",NOT(AND(ISNUMBER(F302),ISNUMBER(H302)))),"",H302*F302*(1+'0. Oppsett'!$C$11))</f>
        <v/>
      </c>
    </row>
    <row r="303" spans="1:9" x14ac:dyDescent="0.25">
      <c r="A303" s="134"/>
      <c r="B303" s="90"/>
      <c r="C303" s="136"/>
      <c r="D303" s="136"/>
      <c r="E303" s="19"/>
      <c r="F303" s="137" t="str">
        <f>IFERROR(IF(E303="A",'0. Oppsett'!$C$23,IF(E303="B",'0. Oppsett'!$C$24,IF(E303="C",'0. Oppsett'!$C$25,""))),"")</f>
        <v/>
      </c>
      <c r="G303" s="138"/>
      <c r="H303" s="139"/>
      <c r="I303" s="139" t="str">
        <f>IF(OR(E303="",H303="",NOT(AND(ISNUMBER(F303),ISNUMBER(H303)))),"",H303*F303*(1+'0. Oppsett'!$C$11))</f>
        <v/>
      </c>
    </row>
    <row r="304" spans="1:9" x14ac:dyDescent="0.25">
      <c r="A304" s="134"/>
      <c r="B304" s="90"/>
      <c r="C304" s="136"/>
      <c r="D304" s="136"/>
      <c r="E304" s="19"/>
      <c r="F304" s="137" t="str">
        <f>IFERROR(IF(E304="A",'0. Oppsett'!$C$23,IF(E304="B",'0. Oppsett'!$C$24,IF(E304="C",'0. Oppsett'!$C$25,""))),"")</f>
        <v/>
      </c>
      <c r="G304" s="138"/>
      <c r="H304" s="139"/>
      <c r="I304" s="139" t="str">
        <f>IF(OR(E304="",H304="",NOT(AND(ISNUMBER(F304),ISNUMBER(H304)))),"",H304*F304*(1+'0. Oppsett'!$C$11))</f>
        <v/>
      </c>
    </row>
    <row r="305" spans="1:9" x14ac:dyDescent="0.25">
      <c r="A305" s="134"/>
      <c r="B305" s="90"/>
      <c r="C305" s="136"/>
      <c r="D305" s="136"/>
      <c r="E305" s="19"/>
      <c r="F305" s="137" t="str">
        <f>IFERROR(IF(E305="A",'0. Oppsett'!$C$23,IF(E305="B",'0. Oppsett'!$C$24,IF(E305="C",'0. Oppsett'!$C$25,""))),"")</f>
        <v/>
      </c>
      <c r="G305" s="138"/>
      <c r="H305" s="139"/>
      <c r="I305" s="139" t="str">
        <f>IF(OR(E305="",H305="",NOT(AND(ISNUMBER(F305),ISNUMBER(H305)))),"",H305*F305*(1+'0. Oppsett'!$C$11))</f>
        <v/>
      </c>
    </row>
    <row r="306" spans="1:9" x14ac:dyDescent="0.25">
      <c r="A306" s="134"/>
      <c r="B306" s="90"/>
      <c r="C306" s="136"/>
      <c r="D306" s="136"/>
      <c r="E306" s="19"/>
      <c r="F306" s="137" t="str">
        <f>IFERROR(IF(E306="A",'0. Oppsett'!$C$23,IF(E306="B",'0. Oppsett'!$C$24,IF(E306="C",'0. Oppsett'!$C$25,""))),"")</f>
        <v/>
      </c>
      <c r="G306" s="138"/>
      <c r="H306" s="139"/>
      <c r="I306" s="139" t="str">
        <f>IF(OR(E306="",H306="",NOT(AND(ISNUMBER(F306),ISNUMBER(H306)))),"",H306*F306*(1+'0. Oppsett'!$C$11))</f>
        <v/>
      </c>
    </row>
    <row r="307" spans="1:9" x14ac:dyDescent="0.25">
      <c r="A307" s="134"/>
      <c r="B307" s="90"/>
      <c r="C307" s="136"/>
      <c r="D307" s="136"/>
      <c r="E307" s="19"/>
      <c r="F307" s="137" t="str">
        <f>IFERROR(IF(E307="A",'0. Oppsett'!$C$23,IF(E307="B",'0. Oppsett'!$C$24,IF(E307="C",'0. Oppsett'!$C$25,""))),"")</f>
        <v/>
      </c>
      <c r="G307" s="138"/>
      <c r="H307" s="139"/>
      <c r="I307" s="139" t="str">
        <f>IF(OR(E307="",H307="",NOT(AND(ISNUMBER(F307),ISNUMBER(H307)))),"",H307*F307*(1+'0. Oppsett'!$C$11))</f>
        <v/>
      </c>
    </row>
    <row r="308" spans="1:9" x14ac:dyDescent="0.25">
      <c r="A308" s="134"/>
      <c r="B308" s="90"/>
      <c r="C308" s="136"/>
      <c r="D308" s="136"/>
      <c r="E308" s="19"/>
      <c r="F308" s="137" t="str">
        <f>IFERROR(IF(E308="A",'0. Oppsett'!$C$23,IF(E308="B",'0. Oppsett'!$C$24,IF(E308="C",'0. Oppsett'!$C$25,""))),"")</f>
        <v/>
      </c>
      <c r="G308" s="138"/>
      <c r="H308" s="139"/>
      <c r="I308" s="139" t="str">
        <f>IF(OR(E308="",H308="",NOT(AND(ISNUMBER(F308),ISNUMBER(H308)))),"",H308*F308*(1+'0. Oppsett'!$C$11))</f>
        <v/>
      </c>
    </row>
    <row r="309" spans="1:9" x14ac:dyDescent="0.25">
      <c r="A309" s="134"/>
      <c r="B309" s="90"/>
      <c r="C309" s="136"/>
      <c r="D309" s="136"/>
      <c r="E309" s="19"/>
      <c r="F309" s="137" t="str">
        <f>IFERROR(IF(E309="A",'0. Oppsett'!$C$23,IF(E309="B",'0. Oppsett'!$C$24,IF(E309="C",'0. Oppsett'!$C$25,""))),"")</f>
        <v/>
      </c>
      <c r="G309" s="138"/>
      <c r="H309" s="139"/>
      <c r="I309" s="139" t="str">
        <f>IF(OR(E309="",H309="",NOT(AND(ISNUMBER(F309),ISNUMBER(H309)))),"",H309*F309*(1+'0. Oppsett'!$C$11))</f>
        <v/>
      </c>
    </row>
    <row r="310" spans="1:9" x14ac:dyDescent="0.25">
      <c r="A310" s="134"/>
      <c r="B310" s="90"/>
      <c r="C310" s="136"/>
      <c r="D310" s="136"/>
      <c r="E310" s="19"/>
      <c r="F310" s="137" t="str">
        <f>IFERROR(IF(E310="A",'0. Oppsett'!$C$23,IF(E310="B",'0. Oppsett'!$C$24,IF(E310="C",'0. Oppsett'!$C$25,""))),"")</f>
        <v/>
      </c>
      <c r="G310" s="138"/>
      <c r="H310" s="139"/>
      <c r="I310" s="139" t="str">
        <f>IF(OR(E310="",H310="",NOT(AND(ISNUMBER(F310),ISNUMBER(H310)))),"",H310*F310*(1+'0. Oppsett'!$C$11))</f>
        <v/>
      </c>
    </row>
    <row r="311" spans="1:9" x14ac:dyDescent="0.25">
      <c r="A311" s="134"/>
      <c r="B311" s="90"/>
      <c r="C311" s="136"/>
      <c r="D311" s="136"/>
      <c r="E311" s="19"/>
      <c r="F311" s="137" t="str">
        <f>IFERROR(IF(E311="A",'0. Oppsett'!$C$23,IF(E311="B",'0. Oppsett'!$C$24,IF(E311="C",'0. Oppsett'!$C$25,""))),"")</f>
        <v/>
      </c>
      <c r="G311" s="138"/>
      <c r="H311" s="139"/>
      <c r="I311" s="139" t="str">
        <f>IF(OR(E311="",H311="",NOT(AND(ISNUMBER(F311),ISNUMBER(H311)))),"",H311*F311*(1+'0. Oppsett'!$C$11))</f>
        <v/>
      </c>
    </row>
    <row r="312" spans="1:9" x14ac:dyDescent="0.25">
      <c r="A312" s="134"/>
      <c r="B312" s="90"/>
      <c r="C312" s="136"/>
      <c r="D312" s="136"/>
      <c r="E312" s="19"/>
      <c r="F312" s="137" t="str">
        <f>IFERROR(IF(E312="A",'0. Oppsett'!$C$23,IF(E312="B",'0. Oppsett'!$C$24,IF(E312="C",'0. Oppsett'!$C$25,""))),"")</f>
        <v/>
      </c>
      <c r="G312" s="138"/>
      <c r="H312" s="139"/>
      <c r="I312" s="139" t="str">
        <f>IF(OR(E312="",H312="",NOT(AND(ISNUMBER(F312),ISNUMBER(H312)))),"",H312*F312*(1+'0. Oppsett'!$C$11))</f>
        <v/>
      </c>
    </row>
    <row r="313" spans="1:9" x14ac:dyDescent="0.25">
      <c r="A313" s="134"/>
      <c r="B313" s="90"/>
      <c r="C313" s="136"/>
      <c r="D313" s="136"/>
      <c r="E313" s="19"/>
      <c r="F313" s="137" t="str">
        <f>IFERROR(IF(E313="A",'0. Oppsett'!$C$23,IF(E313="B",'0. Oppsett'!$C$24,IF(E313="C",'0. Oppsett'!$C$25,""))),"")</f>
        <v/>
      </c>
      <c r="G313" s="138"/>
      <c r="H313" s="139"/>
      <c r="I313" s="139" t="str">
        <f>IF(OR(E313="",H313="",NOT(AND(ISNUMBER(F313),ISNUMBER(H313)))),"",H313*F313*(1+'0. Oppsett'!$C$11))</f>
        <v/>
      </c>
    </row>
    <row r="314" spans="1:9" x14ac:dyDescent="0.25">
      <c r="A314" s="134"/>
      <c r="B314" s="90"/>
      <c r="C314" s="136"/>
      <c r="D314" s="136"/>
      <c r="E314" s="19"/>
      <c r="F314" s="137" t="str">
        <f>IFERROR(IF(E314="A",'0. Oppsett'!$C$23,IF(E314="B",'0. Oppsett'!$C$24,IF(E314="C",'0. Oppsett'!$C$25,""))),"")</f>
        <v/>
      </c>
      <c r="G314" s="138"/>
      <c r="H314" s="139"/>
      <c r="I314" s="139" t="str">
        <f>IF(OR(E314="",H314="",NOT(AND(ISNUMBER(F314),ISNUMBER(H314)))),"",H314*F314*(1+'0. Oppsett'!$C$11))</f>
        <v/>
      </c>
    </row>
    <row r="315" spans="1:9" x14ac:dyDescent="0.25">
      <c r="A315" s="134"/>
      <c r="B315" s="90"/>
      <c r="C315" s="136"/>
      <c r="D315" s="136"/>
      <c r="E315" s="19"/>
      <c r="F315" s="137" t="str">
        <f>IFERROR(IF(E315="A",'0. Oppsett'!$C$23,IF(E315="B",'0. Oppsett'!$C$24,IF(E315="C",'0. Oppsett'!$C$25,""))),"")</f>
        <v/>
      </c>
      <c r="G315" s="138"/>
      <c r="H315" s="139"/>
      <c r="I315" s="139" t="str">
        <f>IF(OR(E315="",H315="",NOT(AND(ISNUMBER(F315),ISNUMBER(H315)))),"",H315*F315*(1+'0. Oppsett'!$C$11))</f>
        <v/>
      </c>
    </row>
    <row r="316" spans="1:9" x14ac:dyDescent="0.25">
      <c r="A316" s="134"/>
      <c r="B316" s="90"/>
      <c r="C316" s="136"/>
      <c r="D316" s="136"/>
      <c r="E316" s="19"/>
      <c r="F316" s="137" t="str">
        <f>IFERROR(IF(E316="A",'0. Oppsett'!$C$23,IF(E316="B",'0. Oppsett'!$C$24,IF(E316="C",'0. Oppsett'!$C$25,""))),"")</f>
        <v/>
      </c>
      <c r="G316" s="138"/>
      <c r="H316" s="139"/>
      <c r="I316" s="139" t="str">
        <f>IF(OR(E316="",H316="",NOT(AND(ISNUMBER(F316),ISNUMBER(H316)))),"",H316*F316*(1+'0. Oppsett'!$C$11))</f>
        <v/>
      </c>
    </row>
    <row r="317" spans="1:9" x14ac:dyDescent="0.25">
      <c r="A317" s="134"/>
      <c r="B317" s="90"/>
      <c r="C317" s="136"/>
      <c r="D317" s="136"/>
      <c r="E317" s="19"/>
      <c r="F317" s="137" t="str">
        <f>IFERROR(IF(E317="A",'0. Oppsett'!$C$23,IF(E317="B",'0. Oppsett'!$C$24,IF(E317="C",'0. Oppsett'!$C$25,""))),"")</f>
        <v/>
      </c>
      <c r="G317" s="138"/>
      <c r="H317" s="139"/>
      <c r="I317" s="139" t="str">
        <f>IF(OR(E317="",H317="",NOT(AND(ISNUMBER(F317),ISNUMBER(H317)))),"",H317*F317*(1+'0. Oppsett'!$C$11))</f>
        <v/>
      </c>
    </row>
    <row r="318" spans="1:9" x14ac:dyDescent="0.25">
      <c r="A318" s="134"/>
      <c r="B318" s="90"/>
      <c r="C318" s="136"/>
      <c r="D318" s="136"/>
      <c r="E318" s="19"/>
      <c r="F318" s="137" t="str">
        <f>IFERROR(IF(E318="A",'0. Oppsett'!$C$23,IF(E318="B",'0. Oppsett'!$C$24,IF(E318="C",'0. Oppsett'!$C$25,""))),"")</f>
        <v/>
      </c>
      <c r="G318" s="138"/>
      <c r="H318" s="139"/>
      <c r="I318" s="139" t="str">
        <f>IF(OR(E318="",H318="",NOT(AND(ISNUMBER(F318),ISNUMBER(H318)))),"",H318*F318*(1+'0. Oppsett'!$C$11))</f>
        <v/>
      </c>
    </row>
    <row r="319" spans="1:9" x14ac:dyDescent="0.25">
      <c r="A319" s="134"/>
      <c r="B319" s="90"/>
      <c r="C319" s="136"/>
      <c r="D319" s="136"/>
      <c r="E319" s="19"/>
      <c r="F319" s="137" t="str">
        <f>IFERROR(IF(E319="A",'0. Oppsett'!$C$23,IF(E319="B",'0. Oppsett'!$C$24,IF(E319="C",'0. Oppsett'!$C$25,""))),"")</f>
        <v/>
      </c>
      <c r="G319" s="138"/>
      <c r="H319" s="139"/>
      <c r="I319" s="139" t="str">
        <f>IF(OR(E319="",H319="",NOT(AND(ISNUMBER(F319),ISNUMBER(H319)))),"",H319*F319*(1+'0. Oppsett'!$C$11))</f>
        <v/>
      </c>
    </row>
    <row r="320" spans="1:9" x14ac:dyDescent="0.25">
      <c r="A320" s="134"/>
      <c r="B320" s="90"/>
      <c r="C320" s="136"/>
      <c r="D320" s="136"/>
      <c r="E320" s="19"/>
      <c r="F320" s="137" t="str">
        <f>IFERROR(IF(E320="A",'0. Oppsett'!$C$23,IF(E320="B",'0. Oppsett'!$C$24,IF(E320="C",'0. Oppsett'!$C$25,""))),"")</f>
        <v/>
      </c>
      <c r="G320" s="138"/>
      <c r="H320" s="139"/>
      <c r="I320" s="139" t="str">
        <f>IF(OR(E320="",H320="",NOT(AND(ISNUMBER(F320),ISNUMBER(H320)))),"",H320*F320*(1+'0. Oppsett'!$C$11))</f>
        <v/>
      </c>
    </row>
    <row r="321" spans="1:9" x14ac:dyDescent="0.25">
      <c r="A321" s="134"/>
      <c r="B321" s="90"/>
      <c r="C321" s="136"/>
      <c r="D321" s="136"/>
      <c r="E321" s="19"/>
      <c r="F321" s="137" t="str">
        <f>IFERROR(IF(E321="A",'0. Oppsett'!$C$23,IF(E321="B",'0. Oppsett'!$C$24,IF(E321="C",'0. Oppsett'!$C$25,""))),"")</f>
        <v/>
      </c>
      <c r="G321" s="138"/>
      <c r="H321" s="139"/>
      <c r="I321" s="139" t="str">
        <f>IF(OR(E321="",H321="",NOT(AND(ISNUMBER(F321),ISNUMBER(H321)))),"",H321*F321*(1+'0. Oppsett'!$C$11))</f>
        <v/>
      </c>
    </row>
    <row r="322" spans="1:9" x14ac:dyDescent="0.25">
      <c r="A322" s="134"/>
      <c r="B322" s="90"/>
      <c r="C322" s="136"/>
      <c r="D322" s="136"/>
      <c r="E322" s="19"/>
      <c r="F322" s="137" t="str">
        <f>IFERROR(IF(E322="A",'0. Oppsett'!$C$23,IF(E322="B",'0. Oppsett'!$C$24,IF(E322="C",'0. Oppsett'!$C$25,""))),"")</f>
        <v/>
      </c>
      <c r="G322" s="138"/>
      <c r="H322" s="139"/>
      <c r="I322" s="139" t="str">
        <f>IF(OR(E322="",H322="",NOT(AND(ISNUMBER(F322),ISNUMBER(H322)))),"",H322*F322*(1+'0. Oppsett'!$C$11))</f>
        <v/>
      </c>
    </row>
    <row r="323" spans="1:9" x14ac:dyDescent="0.25">
      <c r="A323" s="134"/>
      <c r="B323" s="90"/>
      <c r="C323" s="136"/>
      <c r="D323" s="136"/>
      <c r="E323" s="19"/>
      <c r="F323" s="137" t="str">
        <f>IFERROR(IF(E323="A",'0. Oppsett'!$C$23,IF(E323="B",'0. Oppsett'!$C$24,IF(E323="C",'0. Oppsett'!$C$25,""))),"")</f>
        <v/>
      </c>
      <c r="G323" s="138"/>
      <c r="H323" s="139"/>
      <c r="I323" s="139" t="str">
        <f>IF(OR(E323="",H323="",NOT(AND(ISNUMBER(F323),ISNUMBER(H323)))),"",H323*F323*(1+'0. Oppsett'!$C$11))</f>
        <v/>
      </c>
    </row>
    <row r="324" spans="1:9" x14ac:dyDescent="0.25">
      <c r="A324" s="134"/>
      <c r="B324" s="90"/>
      <c r="C324" s="136"/>
      <c r="D324" s="136"/>
      <c r="E324" s="19"/>
      <c r="F324" s="137" t="str">
        <f>IFERROR(IF(E324="A",'0. Oppsett'!$C$23,IF(E324="B",'0. Oppsett'!$C$24,IF(E324="C",'0. Oppsett'!$C$25,""))),"")</f>
        <v/>
      </c>
      <c r="G324" s="138"/>
      <c r="H324" s="139"/>
      <c r="I324" s="139" t="str">
        <f>IF(OR(E324="",H324="",NOT(AND(ISNUMBER(F324),ISNUMBER(H324)))),"",H324*F324*(1+'0. Oppsett'!$C$11))</f>
        <v/>
      </c>
    </row>
    <row r="325" spans="1:9" x14ac:dyDescent="0.25">
      <c r="A325" s="134"/>
      <c r="B325" s="90"/>
      <c r="C325" s="136"/>
      <c r="D325" s="136"/>
      <c r="E325" s="19"/>
      <c r="F325" s="137" t="str">
        <f>IFERROR(IF(E325="A",'0. Oppsett'!$C$23,IF(E325="B",'0. Oppsett'!$C$24,IF(E325="C",'0. Oppsett'!$C$25,""))),"")</f>
        <v/>
      </c>
      <c r="G325" s="138"/>
      <c r="H325" s="139"/>
      <c r="I325" s="139" t="str">
        <f>IF(OR(E325="",H325="",NOT(AND(ISNUMBER(F325),ISNUMBER(H325)))),"",H325*F325*(1+'0. Oppsett'!$C$11))</f>
        <v/>
      </c>
    </row>
    <row r="326" spans="1:9" x14ac:dyDescent="0.25">
      <c r="A326" s="134"/>
      <c r="B326" s="90"/>
      <c r="C326" s="136"/>
      <c r="D326" s="136"/>
      <c r="E326" s="19"/>
      <c r="F326" s="137" t="str">
        <f>IFERROR(IF(E326="A",'0. Oppsett'!$C$23,IF(E326="B",'0. Oppsett'!$C$24,IF(E326="C",'0. Oppsett'!$C$25,""))),"")</f>
        <v/>
      </c>
      <c r="G326" s="138"/>
      <c r="H326" s="139"/>
      <c r="I326" s="139" t="str">
        <f>IF(OR(E326="",H326="",NOT(AND(ISNUMBER(F326),ISNUMBER(H326)))),"",H326*F326*(1+'0. Oppsett'!$C$11))</f>
        <v/>
      </c>
    </row>
    <row r="327" spans="1:9" x14ac:dyDescent="0.25">
      <c r="A327" s="134"/>
      <c r="B327" s="90"/>
      <c r="C327" s="136"/>
      <c r="D327" s="136"/>
      <c r="E327" s="19"/>
      <c r="F327" s="137" t="str">
        <f>IFERROR(IF(E327="A",'0. Oppsett'!$C$23,IF(E327="B",'0. Oppsett'!$C$24,IF(E327="C",'0. Oppsett'!$C$25,""))),"")</f>
        <v/>
      </c>
      <c r="G327" s="138"/>
      <c r="H327" s="139"/>
      <c r="I327" s="139" t="str">
        <f>IF(OR(E327="",H327="",NOT(AND(ISNUMBER(F327),ISNUMBER(H327)))),"",H327*F327*(1+'0. Oppsett'!$C$11))</f>
        <v/>
      </c>
    </row>
    <row r="328" spans="1:9" x14ac:dyDescent="0.25">
      <c r="A328" s="134"/>
      <c r="B328" s="90"/>
      <c r="C328" s="136"/>
      <c r="D328" s="136"/>
      <c r="E328" s="19"/>
      <c r="F328" s="137" t="str">
        <f>IFERROR(IF(E328="A",'0. Oppsett'!$C$23,IF(E328="B",'0. Oppsett'!$C$24,IF(E328="C",'0. Oppsett'!$C$25,""))),"")</f>
        <v/>
      </c>
      <c r="G328" s="138"/>
      <c r="H328" s="139"/>
      <c r="I328" s="139" t="str">
        <f>IF(OR(E328="",H328="",NOT(AND(ISNUMBER(F328),ISNUMBER(H328)))),"",H328*F328*(1+'0. Oppsett'!$C$11))</f>
        <v/>
      </c>
    </row>
    <row r="329" spans="1:9" x14ac:dyDescent="0.25">
      <c r="A329" s="134"/>
      <c r="B329" s="90"/>
      <c r="C329" s="136"/>
      <c r="D329" s="136"/>
      <c r="E329" s="19"/>
      <c r="F329" s="137" t="str">
        <f>IFERROR(IF(E329="A",'0. Oppsett'!$C$23,IF(E329="B",'0. Oppsett'!$C$24,IF(E329="C",'0. Oppsett'!$C$25,""))),"")</f>
        <v/>
      </c>
      <c r="G329" s="138"/>
      <c r="H329" s="139"/>
      <c r="I329" s="139" t="str">
        <f>IF(OR(E329="",H329="",NOT(AND(ISNUMBER(F329),ISNUMBER(H329)))),"",H329*F329*(1+'0. Oppsett'!$C$11))</f>
        <v/>
      </c>
    </row>
    <row r="330" spans="1:9" x14ac:dyDescent="0.25">
      <c r="A330" s="134"/>
      <c r="B330" s="90"/>
      <c r="C330" s="136"/>
      <c r="D330" s="136"/>
      <c r="E330" s="19"/>
      <c r="F330" s="137" t="str">
        <f>IFERROR(IF(E330="A",'0. Oppsett'!$C$23,IF(E330="B",'0. Oppsett'!$C$24,IF(E330="C",'0. Oppsett'!$C$25,""))),"")</f>
        <v/>
      </c>
      <c r="G330" s="138"/>
      <c r="H330" s="139"/>
      <c r="I330" s="139" t="str">
        <f>IF(OR(E330="",H330="",NOT(AND(ISNUMBER(F330),ISNUMBER(H330)))),"",H330*F330*(1+'0. Oppsett'!$C$11))</f>
        <v/>
      </c>
    </row>
    <row r="331" spans="1:9" x14ac:dyDescent="0.25">
      <c r="A331" s="134"/>
      <c r="B331" s="90"/>
      <c r="C331" s="136"/>
      <c r="D331" s="136"/>
      <c r="E331" s="19"/>
      <c r="F331" s="137" t="str">
        <f>IFERROR(IF(E331="A",'0. Oppsett'!$C$23,IF(E331="B",'0. Oppsett'!$C$24,IF(E331="C",'0. Oppsett'!$C$25,""))),"")</f>
        <v/>
      </c>
      <c r="G331" s="138"/>
      <c r="H331" s="139"/>
      <c r="I331" s="139" t="str">
        <f>IF(OR(E331="",H331="",NOT(AND(ISNUMBER(F331),ISNUMBER(H331)))),"",H331*F331*(1+'0. Oppsett'!$C$11))</f>
        <v/>
      </c>
    </row>
    <row r="332" spans="1:9" x14ac:dyDescent="0.25">
      <c r="A332" s="134"/>
      <c r="B332" s="90"/>
      <c r="C332" s="136"/>
      <c r="D332" s="136"/>
      <c r="E332" s="19"/>
      <c r="F332" s="137" t="str">
        <f>IFERROR(IF(E332="A",'0. Oppsett'!$C$23,IF(E332="B",'0. Oppsett'!$C$24,IF(E332="C",'0. Oppsett'!$C$25,""))),"")</f>
        <v/>
      </c>
      <c r="G332" s="138"/>
      <c r="H332" s="139"/>
      <c r="I332" s="139" t="str">
        <f>IF(OR(E332="",H332="",NOT(AND(ISNUMBER(F332),ISNUMBER(H332)))),"",H332*F332*(1+'0. Oppsett'!$C$11))</f>
        <v/>
      </c>
    </row>
    <row r="333" spans="1:9" x14ac:dyDescent="0.25">
      <c r="A333" s="134"/>
      <c r="B333" s="90"/>
      <c r="C333" s="136"/>
      <c r="D333" s="136"/>
      <c r="E333" s="19"/>
      <c r="F333" s="137" t="str">
        <f>IFERROR(IF(E333="A",'0. Oppsett'!$C$23,IF(E333="B",'0. Oppsett'!$C$24,IF(E333="C",'0. Oppsett'!$C$25,""))),"")</f>
        <v/>
      </c>
      <c r="G333" s="138"/>
      <c r="H333" s="139"/>
      <c r="I333" s="139" t="str">
        <f>IF(OR(E333="",H333="",NOT(AND(ISNUMBER(F333),ISNUMBER(H333)))),"",H333*F333*(1+'0. Oppsett'!$C$11))</f>
        <v/>
      </c>
    </row>
    <row r="334" spans="1:9" x14ac:dyDescent="0.25">
      <c r="A334" s="134"/>
      <c r="B334" s="90"/>
      <c r="C334" s="136"/>
      <c r="D334" s="136"/>
      <c r="E334" s="19"/>
      <c r="F334" s="137" t="str">
        <f>IFERROR(IF(E334="A",'0. Oppsett'!$C$23,IF(E334="B",'0. Oppsett'!$C$24,IF(E334="C",'0. Oppsett'!$C$25,""))),"")</f>
        <v/>
      </c>
      <c r="G334" s="138"/>
      <c r="H334" s="139"/>
      <c r="I334" s="139" t="str">
        <f>IF(OR(E334="",H334="",NOT(AND(ISNUMBER(F334),ISNUMBER(H334)))),"",H334*F334*(1+'0. Oppsett'!$C$11))</f>
        <v/>
      </c>
    </row>
    <row r="335" spans="1:9" x14ac:dyDescent="0.25">
      <c r="A335" s="134"/>
      <c r="B335" s="90"/>
      <c r="C335" s="136"/>
      <c r="D335" s="136"/>
      <c r="E335" s="19"/>
      <c r="F335" s="137" t="str">
        <f>IFERROR(IF(E335="A",'0. Oppsett'!$C$23,IF(E335="B",'0. Oppsett'!$C$24,IF(E335="C",'0. Oppsett'!$C$25,""))),"")</f>
        <v/>
      </c>
      <c r="G335" s="138"/>
      <c r="H335" s="139"/>
      <c r="I335" s="139" t="str">
        <f>IF(OR(E335="",H335="",NOT(AND(ISNUMBER(F335),ISNUMBER(H335)))),"",H335*F335*(1+'0. Oppsett'!$C$11))</f>
        <v/>
      </c>
    </row>
    <row r="336" spans="1:9" x14ac:dyDescent="0.25">
      <c r="A336" s="134"/>
      <c r="B336" s="90"/>
      <c r="C336" s="136"/>
      <c r="D336" s="136"/>
      <c r="E336" s="19"/>
      <c r="F336" s="137" t="str">
        <f>IFERROR(IF(E336="A",'0. Oppsett'!$C$23,IF(E336="B",'0. Oppsett'!$C$24,IF(E336="C",'0. Oppsett'!$C$25,""))),"")</f>
        <v/>
      </c>
      <c r="G336" s="138"/>
      <c r="H336" s="139"/>
      <c r="I336" s="139" t="str">
        <f>IF(OR(E336="",H336="",NOT(AND(ISNUMBER(F336),ISNUMBER(H336)))),"",H336*F336*(1+'0. Oppsett'!$C$11))</f>
        <v/>
      </c>
    </row>
    <row r="337" spans="1:9" x14ac:dyDescent="0.25">
      <c r="A337" s="134"/>
      <c r="B337" s="90"/>
      <c r="C337" s="136"/>
      <c r="D337" s="136"/>
      <c r="E337" s="19"/>
      <c r="F337" s="137" t="str">
        <f>IFERROR(IF(E337="A",'0. Oppsett'!$C$23,IF(E337="B",'0. Oppsett'!$C$24,IF(E337="C",'0. Oppsett'!$C$25,""))),"")</f>
        <v/>
      </c>
      <c r="G337" s="138"/>
      <c r="H337" s="139"/>
      <c r="I337" s="139" t="str">
        <f>IF(OR(E337="",H337="",NOT(AND(ISNUMBER(F337),ISNUMBER(H337)))),"",H337*F337*(1+'0. Oppsett'!$C$11))</f>
        <v/>
      </c>
    </row>
    <row r="338" spans="1:9" x14ac:dyDescent="0.25">
      <c r="A338" s="134"/>
      <c r="B338" s="90"/>
      <c r="C338" s="136"/>
      <c r="D338" s="136"/>
      <c r="E338" s="19"/>
      <c r="F338" s="137" t="str">
        <f>IFERROR(IF(E338="A",'0. Oppsett'!$C$23,IF(E338="B",'0. Oppsett'!$C$24,IF(E338="C",'0. Oppsett'!$C$25,""))),"")</f>
        <v/>
      </c>
      <c r="G338" s="138"/>
      <c r="H338" s="139"/>
      <c r="I338" s="139" t="str">
        <f>IF(OR(E338="",H338="",NOT(AND(ISNUMBER(F338),ISNUMBER(H338)))),"",H338*F338*(1+'0. Oppsett'!$C$11))</f>
        <v/>
      </c>
    </row>
    <row r="339" spans="1:9" x14ac:dyDescent="0.25">
      <c r="A339" s="134"/>
      <c r="B339" s="90"/>
      <c r="C339" s="136"/>
      <c r="D339" s="136"/>
      <c r="E339" s="19"/>
      <c r="F339" s="137" t="str">
        <f>IFERROR(IF(E339="A",'0. Oppsett'!$C$23,IF(E339="B",'0. Oppsett'!$C$24,IF(E339="C",'0. Oppsett'!$C$25,""))),"")</f>
        <v/>
      </c>
      <c r="G339" s="138"/>
      <c r="H339" s="139"/>
      <c r="I339" s="139" t="str">
        <f>IF(OR(E339="",H339="",NOT(AND(ISNUMBER(F339),ISNUMBER(H339)))),"",H339*F339*(1+'0. Oppsett'!$C$11))</f>
        <v/>
      </c>
    </row>
    <row r="340" spans="1:9" x14ac:dyDescent="0.25">
      <c r="A340" s="134"/>
      <c r="B340" s="90"/>
      <c r="C340" s="136"/>
      <c r="D340" s="136"/>
      <c r="E340" s="19"/>
      <c r="F340" s="137" t="str">
        <f>IFERROR(IF(E340="A",'0. Oppsett'!$C$23,IF(E340="B",'0. Oppsett'!$C$24,IF(E340="C",'0. Oppsett'!$C$25,""))),"")</f>
        <v/>
      </c>
      <c r="G340" s="138"/>
      <c r="H340" s="139"/>
      <c r="I340" s="139" t="str">
        <f>IF(OR(E340="",H340="",NOT(AND(ISNUMBER(F340),ISNUMBER(H340)))),"",H340*F340*(1+'0. Oppsett'!$C$11))</f>
        <v/>
      </c>
    </row>
    <row r="341" spans="1:9" x14ac:dyDescent="0.25">
      <c r="A341" s="134"/>
      <c r="B341" s="90"/>
      <c r="C341" s="136"/>
      <c r="D341" s="136"/>
      <c r="E341" s="19"/>
      <c r="F341" s="137" t="str">
        <f>IFERROR(IF(E341="A",'0. Oppsett'!$C$23,IF(E341="B",'0. Oppsett'!$C$24,IF(E341="C",'0. Oppsett'!$C$25,""))),"")</f>
        <v/>
      </c>
      <c r="G341" s="138"/>
      <c r="H341" s="139"/>
      <c r="I341" s="139" t="str">
        <f>IF(OR(E341="",H341="",NOT(AND(ISNUMBER(F341),ISNUMBER(H341)))),"",H341*F341*(1+'0. Oppsett'!$C$11))</f>
        <v/>
      </c>
    </row>
    <row r="342" spans="1:9" x14ac:dyDescent="0.25">
      <c r="A342" s="134"/>
      <c r="B342" s="90"/>
      <c r="C342" s="136"/>
      <c r="D342" s="136"/>
      <c r="E342" s="19"/>
      <c r="F342" s="137" t="str">
        <f>IFERROR(IF(E342="A",'0. Oppsett'!$C$23,IF(E342="B",'0. Oppsett'!$C$24,IF(E342="C",'0. Oppsett'!$C$25,""))),"")</f>
        <v/>
      </c>
      <c r="G342" s="138"/>
      <c r="H342" s="139"/>
      <c r="I342" s="139" t="str">
        <f>IF(OR(E342="",H342="",NOT(AND(ISNUMBER(F342),ISNUMBER(H342)))),"",H342*F342*(1+'0. Oppsett'!$C$11))</f>
        <v/>
      </c>
    </row>
    <row r="343" spans="1:9" x14ac:dyDescent="0.25">
      <c r="A343" s="134"/>
      <c r="B343" s="90"/>
      <c r="C343" s="136"/>
      <c r="D343" s="136"/>
      <c r="E343" s="19"/>
      <c r="F343" s="137" t="str">
        <f>IFERROR(IF(E343="A",'0. Oppsett'!$C$23,IF(E343="B",'0. Oppsett'!$C$24,IF(E343="C",'0. Oppsett'!$C$25,""))),"")</f>
        <v/>
      </c>
      <c r="G343" s="138"/>
      <c r="H343" s="139"/>
      <c r="I343" s="139" t="str">
        <f>IF(OR(E343="",H343="",NOT(AND(ISNUMBER(F343),ISNUMBER(H343)))),"",H343*F343*(1+'0. Oppsett'!$C$11))</f>
        <v/>
      </c>
    </row>
    <row r="344" spans="1:9" x14ac:dyDescent="0.25">
      <c r="A344" s="134"/>
      <c r="B344" s="90"/>
      <c r="C344" s="136"/>
      <c r="D344" s="136"/>
      <c r="E344" s="19"/>
      <c r="F344" s="137" t="str">
        <f>IFERROR(IF(E344="A",'0. Oppsett'!$C$23,IF(E344="B",'0. Oppsett'!$C$24,IF(E344="C",'0. Oppsett'!$C$25,""))),"")</f>
        <v/>
      </c>
      <c r="G344" s="138"/>
      <c r="H344" s="139"/>
      <c r="I344" s="139" t="str">
        <f>IF(OR(E344="",H344="",NOT(AND(ISNUMBER(F344),ISNUMBER(H344)))),"",H344*F344*(1+'0. Oppsett'!$C$11))</f>
        <v/>
      </c>
    </row>
    <row r="345" spans="1:9" x14ac:dyDescent="0.25">
      <c r="A345" s="134"/>
      <c r="B345" s="90"/>
      <c r="C345" s="136"/>
      <c r="D345" s="136"/>
      <c r="E345" s="19"/>
      <c r="F345" s="137" t="str">
        <f>IFERROR(IF(E345="A",'0. Oppsett'!$C$23,IF(E345="B",'0. Oppsett'!$C$24,IF(E345="C",'0. Oppsett'!$C$25,""))),"")</f>
        <v/>
      </c>
      <c r="G345" s="138"/>
      <c r="H345" s="139"/>
      <c r="I345" s="139" t="str">
        <f>IF(OR(E345="",H345="",NOT(AND(ISNUMBER(F345),ISNUMBER(H345)))),"",H345*F345*(1+'0. Oppsett'!$C$11))</f>
        <v/>
      </c>
    </row>
    <row r="346" spans="1:9" x14ac:dyDescent="0.25">
      <c r="A346" s="134"/>
      <c r="B346" s="90"/>
      <c r="C346" s="136"/>
      <c r="D346" s="136"/>
      <c r="E346" s="19"/>
      <c r="F346" s="137" t="str">
        <f>IFERROR(IF(E346="A",'0. Oppsett'!$C$23,IF(E346="B",'0. Oppsett'!$C$24,IF(E346="C",'0. Oppsett'!$C$25,""))),"")</f>
        <v/>
      </c>
      <c r="G346" s="138"/>
      <c r="H346" s="139"/>
      <c r="I346" s="139" t="str">
        <f>IF(OR(E346="",H346="",NOT(AND(ISNUMBER(F346),ISNUMBER(H346)))),"",H346*F346*(1+'0. Oppsett'!$C$11))</f>
        <v/>
      </c>
    </row>
    <row r="347" spans="1:9" x14ac:dyDescent="0.25">
      <c r="A347" s="134"/>
      <c r="B347" s="90"/>
      <c r="C347" s="136"/>
      <c r="D347" s="136"/>
      <c r="E347" s="19"/>
      <c r="F347" s="137" t="str">
        <f>IFERROR(IF(E347="A",'0. Oppsett'!$C$23,IF(E347="B",'0. Oppsett'!$C$24,IF(E347="C",'0. Oppsett'!$C$25,""))),"")</f>
        <v/>
      </c>
      <c r="G347" s="138"/>
      <c r="H347" s="139"/>
      <c r="I347" s="139" t="str">
        <f>IF(OR(E347="",H347="",NOT(AND(ISNUMBER(F347),ISNUMBER(H347)))),"",H347*F347*(1+'0. Oppsett'!$C$11))</f>
        <v/>
      </c>
    </row>
    <row r="348" spans="1:9" x14ac:dyDescent="0.25">
      <c r="A348" s="134"/>
      <c r="B348" s="90"/>
      <c r="C348" s="136"/>
      <c r="D348" s="136"/>
      <c r="E348" s="19"/>
      <c r="F348" s="137" t="str">
        <f>IFERROR(IF(E348="A",'0. Oppsett'!$C$23,IF(E348="B",'0. Oppsett'!$C$24,IF(E348="C",'0. Oppsett'!$C$25,""))),"")</f>
        <v/>
      </c>
      <c r="G348" s="138"/>
      <c r="H348" s="139"/>
      <c r="I348" s="139" t="str">
        <f>IF(OR(E348="",H348="",NOT(AND(ISNUMBER(F348),ISNUMBER(H348)))),"",H348*F348*(1+'0. Oppsett'!$C$11))</f>
        <v/>
      </c>
    </row>
    <row r="349" spans="1:9" x14ac:dyDescent="0.25">
      <c r="A349" s="134"/>
      <c r="B349" s="90"/>
      <c r="C349" s="136"/>
      <c r="D349" s="136"/>
      <c r="E349" s="19"/>
      <c r="F349" s="137" t="str">
        <f>IFERROR(IF(E349="A",'0. Oppsett'!$C$23,IF(E349="B",'0. Oppsett'!$C$24,IF(E349="C",'0. Oppsett'!$C$25,""))),"")</f>
        <v/>
      </c>
      <c r="G349" s="138"/>
      <c r="H349" s="139"/>
      <c r="I349" s="139" t="str">
        <f>IF(OR(E349="",H349="",NOT(AND(ISNUMBER(F349),ISNUMBER(H349)))),"",H349*F349*(1+'0. Oppsett'!$C$11))</f>
        <v/>
      </c>
    </row>
    <row r="350" spans="1:9" x14ac:dyDescent="0.25">
      <c r="A350" s="134"/>
      <c r="B350" s="90"/>
      <c r="C350" s="136"/>
      <c r="D350" s="136"/>
      <c r="E350" s="19"/>
      <c r="F350" s="137" t="str">
        <f>IFERROR(IF(E350="A",'0. Oppsett'!$C$23,IF(E350="B",'0. Oppsett'!$C$24,IF(E350="C",'0. Oppsett'!$C$25,""))),"")</f>
        <v/>
      </c>
      <c r="G350" s="138"/>
      <c r="H350" s="139"/>
      <c r="I350" s="139" t="str">
        <f>IF(OR(E350="",H350="",NOT(AND(ISNUMBER(F350),ISNUMBER(H350)))),"",H350*F350*(1+'0. Oppsett'!$C$11))</f>
        <v/>
      </c>
    </row>
    <row r="351" spans="1:9" x14ac:dyDescent="0.25">
      <c r="A351" s="134"/>
      <c r="B351" s="90"/>
      <c r="C351" s="136"/>
      <c r="D351" s="136"/>
      <c r="E351" s="19"/>
      <c r="F351" s="137" t="str">
        <f>IFERROR(IF(E351="A",'0. Oppsett'!$C$23,IF(E351="B",'0. Oppsett'!$C$24,IF(E351="C",'0. Oppsett'!$C$25,""))),"")</f>
        <v/>
      </c>
      <c r="G351" s="138"/>
      <c r="H351" s="139"/>
      <c r="I351" s="139" t="str">
        <f>IF(OR(E351="",H351="",NOT(AND(ISNUMBER(F351),ISNUMBER(H351)))),"",H351*F351*(1+'0. Oppsett'!$C$11))</f>
        <v/>
      </c>
    </row>
    <row r="352" spans="1:9" x14ac:dyDescent="0.25">
      <c r="A352" s="134"/>
      <c r="B352" s="90"/>
      <c r="C352" s="136"/>
      <c r="D352" s="136"/>
      <c r="E352" s="19"/>
      <c r="F352" s="137" t="str">
        <f>IFERROR(IF(E352="A",'0. Oppsett'!$C$23,IF(E352="B",'0. Oppsett'!$C$24,IF(E352="C",'0. Oppsett'!$C$25,""))),"")</f>
        <v/>
      </c>
      <c r="G352" s="138"/>
      <c r="H352" s="139"/>
      <c r="I352" s="139" t="str">
        <f>IF(OR(E352="",H352="",NOT(AND(ISNUMBER(F352),ISNUMBER(H352)))),"",H352*F352*(1+'0. Oppsett'!$C$11))</f>
        <v/>
      </c>
    </row>
    <row r="353" spans="1:9" x14ac:dyDescent="0.25">
      <c r="A353" s="134"/>
      <c r="B353" s="90"/>
      <c r="C353" s="136"/>
      <c r="D353" s="136"/>
      <c r="E353" s="19"/>
      <c r="F353" s="137" t="str">
        <f>IFERROR(IF(E353="A",'0. Oppsett'!$C$23,IF(E353="B",'0. Oppsett'!$C$24,IF(E353="C",'0. Oppsett'!$C$25,""))),"")</f>
        <v/>
      </c>
      <c r="G353" s="138"/>
      <c r="H353" s="139"/>
      <c r="I353" s="139" t="str">
        <f>IF(OR(E353="",H353="",NOT(AND(ISNUMBER(F353),ISNUMBER(H353)))),"",H353*F353*(1+'0. Oppsett'!$C$11))</f>
        <v/>
      </c>
    </row>
    <row r="354" spans="1:9" x14ac:dyDescent="0.25">
      <c r="A354" s="134"/>
      <c r="B354" s="90"/>
      <c r="C354" s="136"/>
      <c r="D354" s="136"/>
      <c r="E354" s="19"/>
      <c r="F354" s="137" t="str">
        <f>IFERROR(IF(E354="A",'0. Oppsett'!$C$23,IF(E354="B",'0. Oppsett'!$C$24,IF(E354="C",'0. Oppsett'!$C$25,""))),"")</f>
        <v/>
      </c>
      <c r="G354" s="138"/>
      <c r="H354" s="139"/>
      <c r="I354" s="139" t="str">
        <f>IF(OR(E354="",H354="",NOT(AND(ISNUMBER(F354),ISNUMBER(H354)))),"",H354*F354*(1+'0. Oppsett'!$C$11))</f>
        <v/>
      </c>
    </row>
    <row r="355" spans="1:9" x14ac:dyDescent="0.25">
      <c r="A355" s="134"/>
      <c r="B355" s="90"/>
      <c r="C355" s="136"/>
      <c r="D355" s="136"/>
      <c r="E355" s="19"/>
      <c r="F355" s="137" t="str">
        <f>IFERROR(IF(E355="A",'0. Oppsett'!$C$23,IF(E355="B",'0. Oppsett'!$C$24,IF(E355="C",'0. Oppsett'!$C$25,""))),"")</f>
        <v/>
      </c>
      <c r="G355" s="138"/>
      <c r="H355" s="139"/>
      <c r="I355" s="139" t="str">
        <f>IF(OR(E355="",H355="",NOT(AND(ISNUMBER(F355),ISNUMBER(H355)))),"",H355*F355*(1+'0. Oppsett'!$C$11))</f>
        <v/>
      </c>
    </row>
    <row r="356" spans="1:9" x14ac:dyDescent="0.25">
      <c r="A356" s="134"/>
      <c r="B356" s="90"/>
      <c r="C356" s="136"/>
      <c r="D356" s="136"/>
      <c r="E356" s="19"/>
      <c r="F356" s="137" t="str">
        <f>IFERROR(IF(E356="A",'0. Oppsett'!$C$23,IF(E356="B",'0. Oppsett'!$C$24,IF(E356="C",'0. Oppsett'!$C$25,""))),"")</f>
        <v/>
      </c>
      <c r="G356" s="138"/>
      <c r="H356" s="139"/>
      <c r="I356" s="139" t="str">
        <f>IF(OR(E356="",H356="",NOT(AND(ISNUMBER(F356),ISNUMBER(H356)))),"",H356*F356*(1+'0. Oppsett'!$C$11))</f>
        <v/>
      </c>
    </row>
    <row r="357" spans="1:9" x14ac:dyDescent="0.25">
      <c r="A357" s="134"/>
      <c r="B357" s="90"/>
      <c r="C357" s="136"/>
      <c r="D357" s="136"/>
      <c r="E357" s="19"/>
      <c r="F357" s="137" t="str">
        <f>IFERROR(IF(E357="A",'0. Oppsett'!$C$23,IF(E357="B",'0. Oppsett'!$C$24,IF(E357="C",'0. Oppsett'!$C$25,""))),"")</f>
        <v/>
      </c>
      <c r="G357" s="138"/>
      <c r="H357" s="139"/>
      <c r="I357" s="139" t="str">
        <f>IF(OR(E357="",H357="",NOT(AND(ISNUMBER(F357),ISNUMBER(H357)))),"",H357*F357*(1+'0. Oppsett'!$C$11))</f>
        <v/>
      </c>
    </row>
    <row r="358" spans="1:9" x14ac:dyDescent="0.25">
      <c r="A358" s="134"/>
      <c r="B358" s="90"/>
      <c r="C358" s="136"/>
      <c r="D358" s="136"/>
      <c r="E358" s="19"/>
      <c r="F358" s="137" t="str">
        <f>IFERROR(IF(E358="A",'0. Oppsett'!$C$23,IF(E358="B",'0. Oppsett'!$C$24,IF(E358="C",'0. Oppsett'!$C$25,""))),"")</f>
        <v/>
      </c>
      <c r="G358" s="138"/>
      <c r="H358" s="139"/>
      <c r="I358" s="139" t="str">
        <f>IF(OR(E358="",H358="",NOT(AND(ISNUMBER(F358),ISNUMBER(H358)))),"",H358*F358*(1+'0. Oppsett'!$C$11))</f>
        <v/>
      </c>
    </row>
    <row r="359" spans="1:9" x14ac:dyDescent="0.25">
      <c r="A359" s="134"/>
      <c r="B359" s="90"/>
      <c r="C359" s="136"/>
      <c r="D359" s="136"/>
      <c r="E359" s="19"/>
      <c r="F359" s="137" t="str">
        <f>IFERROR(IF(E359="A",'0. Oppsett'!$C$23,IF(E359="B",'0. Oppsett'!$C$24,IF(E359="C",'0. Oppsett'!$C$25,""))),"")</f>
        <v/>
      </c>
      <c r="G359" s="138"/>
      <c r="H359" s="139"/>
      <c r="I359" s="139" t="str">
        <f>IF(OR(E359="",H359="",NOT(AND(ISNUMBER(F359),ISNUMBER(H359)))),"",H359*F359*(1+'0. Oppsett'!$C$11))</f>
        <v/>
      </c>
    </row>
    <row r="360" spans="1:9" x14ac:dyDescent="0.25">
      <c r="A360" s="134"/>
      <c r="B360" s="90"/>
      <c r="C360" s="136"/>
      <c r="D360" s="136"/>
      <c r="E360" s="19"/>
      <c r="F360" s="137" t="str">
        <f>IFERROR(IF(E360="A",'0. Oppsett'!$C$23,IF(E360="B",'0. Oppsett'!$C$24,IF(E360="C",'0. Oppsett'!$C$25,""))),"")</f>
        <v/>
      </c>
      <c r="G360" s="138"/>
      <c r="H360" s="139"/>
      <c r="I360" s="139" t="str">
        <f>IF(OR(E360="",H360="",NOT(AND(ISNUMBER(F360),ISNUMBER(H360)))),"",H360*F360*(1+'0. Oppsett'!$C$11))</f>
        <v/>
      </c>
    </row>
    <row r="361" spans="1:9" x14ac:dyDescent="0.25">
      <c r="A361" s="134"/>
      <c r="B361" s="90"/>
      <c r="C361" s="136"/>
      <c r="D361" s="136"/>
      <c r="E361" s="19"/>
      <c r="F361" s="137" t="str">
        <f>IFERROR(IF(E361="A",'0. Oppsett'!$C$23,IF(E361="B",'0. Oppsett'!$C$24,IF(E361="C",'0. Oppsett'!$C$25,""))),"")</f>
        <v/>
      </c>
      <c r="G361" s="138"/>
      <c r="H361" s="139"/>
      <c r="I361" s="139" t="str">
        <f>IF(OR(E361="",H361="",NOT(AND(ISNUMBER(F361),ISNUMBER(H361)))),"",H361*F361*(1+'0. Oppsett'!$C$11))</f>
        <v/>
      </c>
    </row>
    <row r="362" spans="1:9" x14ac:dyDescent="0.25">
      <c r="A362" s="134"/>
      <c r="B362" s="90"/>
      <c r="C362" s="136"/>
      <c r="D362" s="136"/>
      <c r="E362" s="19"/>
      <c r="F362" s="137" t="str">
        <f>IFERROR(IF(E362="A",'0. Oppsett'!$C$23,IF(E362="B",'0. Oppsett'!$C$24,IF(E362="C",'0. Oppsett'!$C$25,""))),"")</f>
        <v/>
      </c>
      <c r="G362" s="138"/>
      <c r="H362" s="139"/>
      <c r="I362" s="139" t="str">
        <f>IF(OR(E362="",H362="",NOT(AND(ISNUMBER(F362),ISNUMBER(H362)))),"",H362*F362*(1+'0. Oppsett'!$C$11))</f>
        <v/>
      </c>
    </row>
    <row r="363" spans="1:9" x14ac:dyDescent="0.25">
      <c r="A363" s="134"/>
      <c r="B363" s="90"/>
      <c r="C363" s="136"/>
      <c r="D363" s="136"/>
      <c r="E363" s="19"/>
      <c r="F363" s="137" t="str">
        <f>IFERROR(IF(E363="A",'0. Oppsett'!$C$23,IF(E363="B",'0. Oppsett'!$C$24,IF(E363="C",'0. Oppsett'!$C$25,""))),"")</f>
        <v/>
      </c>
      <c r="G363" s="138"/>
      <c r="H363" s="139"/>
      <c r="I363" s="139" t="str">
        <f>IF(OR(E363="",H363="",NOT(AND(ISNUMBER(F363),ISNUMBER(H363)))),"",H363*F363*(1+'0. Oppsett'!$C$11))</f>
        <v/>
      </c>
    </row>
    <row r="364" spans="1:9" x14ac:dyDescent="0.25">
      <c r="A364" s="134"/>
      <c r="B364" s="90"/>
      <c r="C364" s="136"/>
      <c r="D364" s="136"/>
      <c r="E364" s="19"/>
      <c r="F364" s="137" t="str">
        <f>IFERROR(IF(E364="A",'0. Oppsett'!$C$23,IF(E364="B",'0. Oppsett'!$C$24,IF(E364="C",'0. Oppsett'!$C$25,""))),"")</f>
        <v/>
      </c>
      <c r="G364" s="138"/>
      <c r="H364" s="139"/>
      <c r="I364" s="139" t="str">
        <f>IF(OR(E364="",H364="",NOT(AND(ISNUMBER(F364),ISNUMBER(H364)))),"",H364*F364*(1+'0. Oppsett'!$C$11))</f>
        <v/>
      </c>
    </row>
    <row r="365" spans="1:9" x14ac:dyDescent="0.25">
      <c r="A365" s="134"/>
      <c r="B365" s="90"/>
      <c r="C365" s="136"/>
      <c r="D365" s="136"/>
      <c r="E365" s="19"/>
      <c r="F365" s="137" t="str">
        <f>IFERROR(IF(E365="A",'0. Oppsett'!$C$23,IF(E365="B",'0. Oppsett'!$C$24,IF(E365="C",'0. Oppsett'!$C$25,""))),"")</f>
        <v/>
      </c>
      <c r="G365" s="138"/>
      <c r="H365" s="139"/>
      <c r="I365" s="139" t="str">
        <f>IF(OR(E365="",H365="",NOT(AND(ISNUMBER(F365),ISNUMBER(H365)))),"",H365*F365*(1+'0. Oppsett'!$C$11))</f>
        <v/>
      </c>
    </row>
    <row r="366" spans="1:9" x14ac:dyDescent="0.25">
      <c r="A366" s="134"/>
      <c r="B366" s="90"/>
      <c r="C366" s="136"/>
      <c r="D366" s="136"/>
      <c r="E366" s="19"/>
      <c r="F366" s="137" t="str">
        <f>IFERROR(IF(E366="A",'0. Oppsett'!$C$23,IF(E366="B",'0. Oppsett'!$C$24,IF(E366="C",'0. Oppsett'!$C$25,""))),"")</f>
        <v/>
      </c>
      <c r="G366" s="138"/>
      <c r="H366" s="139"/>
      <c r="I366" s="139" t="str">
        <f>IF(OR(E366="",H366="",NOT(AND(ISNUMBER(F366),ISNUMBER(H366)))),"",H366*F366*(1+'0. Oppsett'!$C$11))</f>
        <v/>
      </c>
    </row>
    <row r="367" spans="1:9" x14ac:dyDescent="0.25">
      <c r="A367" s="134"/>
      <c r="B367" s="90"/>
      <c r="C367" s="136"/>
      <c r="D367" s="136"/>
      <c r="E367" s="19"/>
      <c r="F367" s="137" t="str">
        <f>IFERROR(IF(E367="A",'0. Oppsett'!$C$23,IF(E367="B",'0. Oppsett'!$C$24,IF(E367="C",'0. Oppsett'!$C$25,""))),"")</f>
        <v/>
      </c>
      <c r="G367" s="138"/>
      <c r="H367" s="139"/>
      <c r="I367" s="139" t="str">
        <f>IF(OR(E367="",H367="",NOT(AND(ISNUMBER(F367),ISNUMBER(H367)))),"",H367*F367*(1+'0. Oppsett'!$C$11))</f>
        <v/>
      </c>
    </row>
    <row r="368" spans="1:9" x14ac:dyDescent="0.25">
      <c r="A368" s="134"/>
      <c r="B368" s="90"/>
      <c r="C368" s="136"/>
      <c r="D368" s="136"/>
      <c r="E368" s="19"/>
      <c r="F368" s="137" t="str">
        <f>IFERROR(IF(E368="A",'0. Oppsett'!$C$23,IF(E368="B",'0. Oppsett'!$C$24,IF(E368="C",'0. Oppsett'!$C$25,""))),"")</f>
        <v/>
      </c>
      <c r="G368" s="138"/>
      <c r="H368" s="139"/>
      <c r="I368" s="139" t="str">
        <f>IF(OR(E368="",H368="",NOT(AND(ISNUMBER(F368),ISNUMBER(H368)))),"",H368*F368*(1+'0. Oppsett'!$C$11))</f>
        <v/>
      </c>
    </row>
    <row r="369" spans="1:9" x14ac:dyDescent="0.25">
      <c r="A369" s="134"/>
      <c r="B369" s="90"/>
      <c r="C369" s="136"/>
      <c r="D369" s="136"/>
      <c r="E369" s="19"/>
      <c r="F369" s="137" t="str">
        <f>IFERROR(IF(E369="A",'0. Oppsett'!$C$23,IF(E369="B",'0. Oppsett'!$C$24,IF(E369="C",'0. Oppsett'!$C$25,""))),"")</f>
        <v/>
      </c>
      <c r="G369" s="138"/>
      <c r="H369" s="139"/>
      <c r="I369" s="139" t="str">
        <f>IF(OR(E369="",H369="",NOT(AND(ISNUMBER(F369),ISNUMBER(H369)))),"",H369*F369*(1+'0. Oppsett'!$C$11))</f>
        <v/>
      </c>
    </row>
    <row r="370" spans="1:9" x14ac:dyDescent="0.25">
      <c r="A370" s="134"/>
      <c r="B370" s="90"/>
      <c r="C370" s="136"/>
      <c r="D370" s="136"/>
      <c r="E370" s="19"/>
      <c r="F370" s="137" t="str">
        <f>IFERROR(IF(E370="A",'0. Oppsett'!$C$23,IF(E370="B",'0. Oppsett'!$C$24,IF(E370="C",'0. Oppsett'!$C$25,""))),"")</f>
        <v/>
      </c>
      <c r="G370" s="138"/>
      <c r="H370" s="139"/>
      <c r="I370" s="139" t="str">
        <f>IF(OR(E370="",H370="",NOT(AND(ISNUMBER(F370),ISNUMBER(H370)))),"",H370*F370*(1+'0. Oppsett'!$C$11))</f>
        <v/>
      </c>
    </row>
    <row r="371" spans="1:9" x14ac:dyDescent="0.25">
      <c r="A371" s="134"/>
      <c r="B371" s="90"/>
      <c r="C371" s="136"/>
      <c r="D371" s="136"/>
      <c r="E371" s="19"/>
      <c r="F371" s="137" t="str">
        <f>IFERROR(IF(E371="A",'0. Oppsett'!$C$23,IF(E371="B",'0. Oppsett'!$C$24,IF(E371="C",'0. Oppsett'!$C$25,""))),"")</f>
        <v/>
      </c>
      <c r="G371" s="138"/>
      <c r="H371" s="139"/>
      <c r="I371" s="139" t="str">
        <f>IF(OR(E371="",H371="",NOT(AND(ISNUMBER(F371),ISNUMBER(H371)))),"",H371*F371*(1+'0. Oppsett'!$C$11))</f>
        <v/>
      </c>
    </row>
    <row r="372" spans="1:9" x14ac:dyDescent="0.25">
      <c r="A372" s="134"/>
      <c r="B372" s="90"/>
      <c r="C372" s="136"/>
      <c r="D372" s="136"/>
      <c r="E372" s="19"/>
      <c r="F372" s="137" t="str">
        <f>IFERROR(IF(E372="A",'0. Oppsett'!$C$23,IF(E372="B",'0. Oppsett'!$C$24,IF(E372="C",'0. Oppsett'!$C$25,""))),"")</f>
        <v/>
      </c>
      <c r="G372" s="138"/>
      <c r="H372" s="139"/>
      <c r="I372" s="139" t="str">
        <f>IF(OR(E372="",H372="",NOT(AND(ISNUMBER(F372),ISNUMBER(H372)))),"",H372*F372*(1+'0. Oppsett'!$C$11))</f>
        <v/>
      </c>
    </row>
    <row r="373" spans="1:9" x14ac:dyDescent="0.25">
      <c r="A373" s="134"/>
      <c r="B373" s="90"/>
      <c r="C373" s="136"/>
      <c r="D373" s="136"/>
      <c r="E373" s="19"/>
      <c r="F373" s="137" t="str">
        <f>IFERROR(IF(E373="A",'0. Oppsett'!$C$23,IF(E373="B",'0. Oppsett'!$C$24,IF(E373="C",'0. Oppsett'!$C$25,""))),"")</f>
        <v/>
      </c>
      <c r="G373" s="138"/>
      <c r="H373" s="139"/>
      <c r="I373" s="139" t="str">
        <f>IF(OR(E373="",H373="",NOT(AND(ISNUMBER(F373),ISNUMBER(H373)))),"",H373*F373*(1+'0. Oppsett'!$C$11))</f>
        <v/>
      </c>
    </row>
    <row r="374" spans="1:9" x14ac:dyDescent="0.25">
      <c r="A374" s="134"/>
      <c r="B374" s="90"/>
      <c r="C374" s="136"/>
      <c r="D374" s="136"/>
      <c r="E374" s="19"/>
      <c r="F374" s="137" t="str">
        <f>IFERROR(IF(E374="A",'0. Oppsett'!$C$23,IF(E374="B",'0. Oppsett'!$C$24,IF(E374="C",'0. Oppsett'!$C$25,""))),"")</f>
        <v/>
      </c>
      <c r="G374" s="138"/>
      <c r="H374" s="139"/>
      <c r="I374" s="139" t="str">
        <f>IF(OR(E374="",H374="",NOT(AND(ISNUMBER(F374),ISNUMBER(H374)))),"",H374*F374*(1+'0. Oppsett'!$C$11))</f>
        <v/>
      </c>
    </row>
    <row r="375" spans="1:9" x14ac:dyDescent="0.25">
      <c r="A375" s="134"/>
      <c r="B375" s="90"/>
      <c r="C375" s="136"/>
      <c r="D375" s="136"/>
      <c r="E375" s="19"/>
      <c r="F375" s="137" t="str">
        <f>IFERROR(IF(E375="A",'0. Oppsett'!$C$23,IF(E375="B",'0. Oppsett'!$C$24,IF(E375="C",'0. Oppsett'!$C$25,""))),"")</f>
        <v/>
      </c>
      <c r="G375" s="138"/>
      <c r="H375" s="139"/>
      <c r="I375" s="139" t="str">
        <f>IF(OR(E375="",H375="",NOT(AND(ISNUMBER(F375),ISNUMBER(H375)))),"",H375*F375*(1+'0. Oppsett'!$C$11))</f>
        <v/>
      </c>
    </row>
    <row r="376" spans="1:9" x14ac:dyDescent="0.25">
      <c r="A376" s="134"/>
      <c r="B376" s="90"/>
      <c r="C376" s="136"/>
      <c r="D376" s="136"/>
      <c r="E376" s="19"/>
      <c r="F376" s="137" t="str">
        <f>IFERROR(IF(E376="A",'0. Oppsett'!$C$23,IF(E376="B",'0. Oppsett'!$C$24,IF(E376="C",'0. Oppsett'!$C$25,""))),"")</f>
        <v/>
      </c>
      <c r="G376" s="138"/>
      <c r="H376" s="139"/>
      <c r="I376" s="139" t="str">
        <f>IF(OR(E376="",H376="",NOT(AND(ISNUMBER(F376),ISNUMBER(H376)))),"",H376*F376*(1+'0. Oppsett'!$C$11))</f>
        <v/>
      </c>
    </row>
    <row r="377" spans="1:9" x14ac:dyDescent="0.25">
      <c r="A377" s="134"/>
      <c r="B377" s="90"/>
      <c r="C377" s="136"/>
      <c r="D377" s="136"/>
      <c r="E377" s="19"/>
      <c r="F377" s="137" t="str">
        <f>IFERROR(IF(E377="A",'0. Oppsett'!$C$23,IF(E377="B",'0. Oppsett'!$C$24,IF(E377="C",'0. Oppsett'!$C$25,""))),"")</f>
        <v/>
      </c>
      <c r="G377" s="138"/>
      <c r="H377" s="139"/>
      <c r="I377" s="139" t="str">
        <f>IF(OR(E377="",H377="",NOT(AND(ISNUMBER(F377),ISNUMBER(H377)))),"",H377*F377*(1+'0. Oppsett'!$C$11))</f>
        <v/>
      </c>
    </row>
    <row r="378" spans="1:9" x14ac:dyDescent="0.25">
      <c r="A378" s="134"/>
      <c r="B378" s="90"/>
      <c r="C378" s="136"/>
      <c r="D378" s="136"/>
      <c r="E378" s="19"/>
      <c r="F378" s="137" t="str">
        <f>IFERROR(IF(E378="A",'0. Oppsett'!$C$23,IF(E378="B",'0. Oppsett'!$C$24,IF(E378="C",'0. Oppsett'!$C$25,""))),"")</f>
        <v/>
      </c>
      <c r="G378" s="138"/>
      <c r="H378" s="139"/>
      <c r="I378" s="139" t="str">
        <f>IF(OR(E378="",H378="",NOT(AND(ISNUMBER(F378),ISNUMBER(H378)))),"",H378*F378*(1+'0. Oppsett'!$C$11))</f>
        <v/>
      </c>
    </row>
    <row r="379" spans="1:9" x14ac:dyDescent="0.25">
      <c r="A379" s="134"/>
      <c r="B379" s="90"/>
      <c r="C379" s="136"/>
      <c r="D379" s="136"/>
      <c r="E379" s="19"/>
      <c r="F379" s="137" t="str">
        <f>IFERROR(IF(E379="A",'0. Oppsett'!$C$23,IF(E379="B",'0. Oppsett'!$C$24,IF(E379="C",'0. Oppsett'!$C$25,""))),"")</f>
        <v/>
      </c>
      <c r="G379" s="138"/>
      <c r="H379" s="139"/>
      <c r="I379" s="139" t="str">
        <f>IF(OR(E379="",H379="",NOT(AND(ISNUMBER(F379),ISNUMBER(H379)))),"",H379*F379*(1+'0. Oppsett'!$C$11))</f>
        <v/>
      </c>
    </row>
    <row r="380" spans="1:9" x14ac:dyDescent="0.25">
      <c r="A380" s="134"/>
      <c r="B380" s="90"/>
      <c r="C380" s="136"/>
      <c r="D380" s="136"/>
      <c r="E380" s="19"/>
      <c r="F380" s="137" t="str">
        <f>IFERROR(IF(E380="A",'0. Oppsett'!$C$23,IF(E380="B",'0. Oppsett'!$C$24,IF(E380="C",'0. Oppsett'!$C$25,""))),"")</f>
        <v/>
      </c>
      <c r="G380" s="138"/>
      <c r="H380" s="139"/>
      <c r="I380" s="139" t="str">
        <f>IF(OR(E380="",H380="",NOT(AND(ISNUMBER(F380),ISNUMBER(H380)))),"",H380*F380*(1+'0. Oppsett'!$C$11))</f>
        <v/>
      </c>
    </row>
    <row r="381" spans="1:9" x14ac:dyDescent="0.25">
      <c r="A381" s="134"/>
      <c r="B381" s="90"/>
      <c r="C381" s="136"/>
      <c r="D381" s="136"/>
      <c r="E381" s="19"/>
      <c r="F381" s="137" t="str">
        <f>IFERROR(IF(E381="A",'0. Oppsett'!$C$23,IF(E381="B",'0. Oppsett'!$C$24,IF(E381="C",'0. Oppsett'!$C$25,""))),"")</f>
        <v/>
      </c>
      <c r="G381" s="138"/>
      <c r="H381" s="139"/>
      <c r="I381" s="139" t="str">
        <f>IF(OR(E381="",H381="",NOT(AND(ISNUMBER(F381),ISNUMBER(H381)))),"",H381*F381*(1+'0. Oppsett'!$C$11))</f>
        <v/>
      </c>
    </row>
    <row r="382" spans="1:9" x14ac:dyDescent="0.25">
      <c r="A382" s="134"/>
      <c r="B382" s="90"/>
      <c r="C382" s="136"/>
      <c r="D382" s="136"/>
      <c r="E382" s="19"/>
      <c r="F382" s="137" t="str">
        <f>IFERROR(IF(E382="A",'0. Oppsett'!$C$23,IF(E382="B",'0. Oppsett'!$C$24,IF(E382="C",'0. Oppsett'!$C$25,""))),"")</f>
        <v/>
      </c>
      <c r="G382" s="138"/>
      <c r="H382" s="139"/>
      <c r="I382" s="139" t="str">
        <f>IF(OR(E382="",H382="",NOT(AND(ISNUMBER(F382),ISNUMBER(H382)))),"",H382*F382*(1+'0. Oppsett'!$C$11))</f>
        <v/>
      </c>
    </row>
    <row r="383" spans="1:9" x14ac:dyDescent="0.25">
      <c r="A383" s="134"/>
      <c r="B383" s="90"/>
      <c r="C383" s="136"/>
      <c r="D383" s="136"/>
      <c r="E383" s="19"/>
      <c r="F383" s="137" t="str">
        <f>IFERROR(IF(E383="A",'0. Oppsett'!$C$23,IF(E383="B",'0. Oppsett'!$C$24,IF(E383="C",'0. Oppsett'!$C$25,""))),"")</f>
        <v/>
      </c>
      <c r="G383" s="138"/>
      <c r="H383" s="139"/>
      <c r="I383" s="139" t="str">
        <f>IF(OR(E383="",H383="",NOT(AND(ISNUMBER(F383),ISNUMBER(H383)))),"",H383*F383*(1+'0. Oppsett'!$C$11))</f>
        <v/>
      </c>
    </row>
    <row r="384" spans="1:9" x14ac:dyDescent="0.25">
      <c r="A384" s="134"/>
      <c r="B384" s="90"/>
      <c r="C384" s="136"/>
      <c r="D384" s="136"/>
      <c r="E384" s="19"/>
      <c r="F384" s="137" t="str">
        <f>IFERROR(IF(E384="A",'0. Oppsett'!$C$23,IF(E384="B",'0. Oppsett'!$C$24,IF(E384="C",'0. Oppsett'!$C$25,""))),"")</f>
        <v/>
      </c>
      <c r="G384" s="138"/>
      <c r="H384" s="139"/>
      <c r="I384" s="139" t="str">
        <f>IF(OR(E384="",H384="",NOT(AND(ISNUMBER(F384),ISNUMBER(H384)))),"",H384*F384*(1+'0. Oppsett'!$C$11))</f>
        <v/>
      </c>
    </row>
    <row r="385" spans="1:9" x14ac:dyDescent="0.25">
      <c r="A385" s="134"/>
      <c r="B385" s="90"/>
      <c r="C385" s="136"/>
      <c r="D385" s="136"/>
      <c r="E385" s="19"/>
      <c r="F385" s="137" t="str">
        <f>IFERROR(IF(E385="A",'0. Oppsett'!$C$23,IF(E385="B",'0. Oppsett'!$C$24,IF(E385="C",'0. Oppsett'!$C$25,""))),"")</f>
        <v/>
      </c>
      <c r="G385" s="138"/>
      <c r="H385" s="139"/>
      <c r="I385" s="139" t="str">
        <f>IF(OR(E385="",H385="",NOT(AND(ISNUMBER(F385),ISNUMBER(H385)))),"",H385*F385*(1+'0. Oppsett'!$C$11))</f>
        <v/>
      </c>
    </row>
    <row r="386" spans="1:9" x14ac:dyDescent="0.25">
      <c r="A386" s="134"/>
      <c r="B386" s="90"/>
      <c r="C386" s="136"/>
      <c r="D386" s="136"/>
      <c r="E386" s="19"/>
      <c r="F386" s="137" t="str">
        <f>IFERROR(IF(E386="A",'0. Oppsett'!$C$23,IF(E386="B",'0. Oppsett'!$C$24,IF(E386="C",'0. Oppsett'!$C$25,""))),"")</f>
        <v/>
      </c>
      <c r="G386" s="138"/>
      <c r="H386" s="139"/>
      <c r="I386" s="139" t="str">
        <f>IF(OR(E386="",H386="",NOT(AND(ISNUMBER(F386),ISNUMBER(H386)))),"",H386*F386*(1+'0. Oppsett'!$C$11))</f>
        <v/>
      </c>
    </row>
    <row r="387" spans="1:9" x14ac:dyDescent="0.25">
      <c r="A387" s="134"/>
      <c r="B387" s="90"/>
      <c r="C387" s="136"/>
      <c r="D387" s="136"/>
      <c r="E387" s="19"/>
      <c r="F387" s="137" t="str">
        <f>IFERROR(IF(E387="A",'0. Oppsett'!$C$23,IF(E387="B",'0. Oppsett'!$C$24,IF(E387="C",'0. Oppsett'!$C$25,""))),"")</f>
        <v/>
      </c>
      <c r="G387" s="138"/>
      <c r="H387" s="139"/>
      <c r="I387" s="139" t="str">
        <f>IF(OR(E387="",H387="",NOT(AND(ISNUMBER(F387),ISNUMBER(H387)))),"",H387*F387*(1+'0. Oppsett'!$C$11))</f>
        <v/>
      </c>
    </row>
    <row r="388" spans="1:9" x14ac:dyDescent="0.25">
      <c r="A388" s="134"/>
      <c r="B388" s="90"/>
      <c r="C388" s="136"/>
      <c r="D388" s="136"/>
      <c r="E388" s="19"/>
      <c r="F388" s="137" t="str">
        <f>IFERROR(IF(E388="A",'0. Oppsett'!$C$23,IF(E388="B",'0. Oppsett'!$C$24,IF(E388="C",'0. Oppsett'!$C$25,""))),"")</f>
        <v/>
      </c>
      <c r="G388" s="138"/>
      <c r="H388" s="139"/>
      <c r="I388" s="139" t="str">
        <f>IF(OR(E388="",H388="",NOT(AND(ISNUMBER(F388),ISNUMBER(H388)))),"",H388*F388*(1+'0. Oppsett'!$C$11))</f>
        <v/>
      </c>
    </row>
    <row r="389" spans="1:9" x14ac:dyDescent="0.25">
      <c r="A389" s="134"/>
      <c r="B389" s="90"/>
      <c r="C389" s="136"/>
      <c r="D389" s="136"/>
      <c r="E389" s="19"/>
      <c r="F389" s="137" t="str">
        <f>IFERROR(IF(E389="A",'0. Oppsett'!$C$23,IF(E389="B",'0. Oppsett'!$C$24,IF(E389="C",'0. Oppsett'!$C$25,""))),"")</f>
        <v/>
      </c>
      <c r="G389" s="138"/>
      <c r="H389" s="139"/>
      <c r="I389" s="139" t="str">
        <f>IF(OR(E389="",H389="",NOT(AND(ISNUMBER(F389),ISNUMBER(H389)))),"",H389*F389*(1+'0. Oppsett'!$C$11))</f>
        <v/>
      </c>
    </row>
    <row r="390" spans="1:9" x14ac:dyDescent="0.25">
      <c r="A390" s="134"/>
      <c r="B390" s="90"/>
      <c r="C390" s="136"/>
      <c r="D390" s="136"/>
      <c r="E390" s="19"/>
      <c r="F390" s="137" t="str">
        <f>IFERROR(IF(E390="A",'0. Oppsett'!$C$23,IF(E390="B",'0. Oppsett'!$C$24,IF(E390="C",'0. Oppsett'!$C$25,""))),"")</f>
        <v/>
      </c>
      <c r="G390" s="138"/>
      <c r="H390" s="139"/>
      <c r="I390" s="139" t="str">
        <f>IF(OR(E390="",H390="",NOT(AND(ISNUMBER(F390),ISNUMBER(H390)))),"",H390*F390*(1+'0. Oppsett'!$C$11))</f>
        <v/>
      </c>
    </row>
    <row r="391" spans="1:9" x14ac:dyDescent="0.25">
      <c r="A391" s="134"/>
      <c r="B391" s="90"/>
      <c r="C391" s="136"/>
      <c r="D391" s="136"/>
      <c r="E391" s="19"/>
      <c r="F391" s="137" t="str">
        <f>IFERROR(IF(E391="A",'0. Oppsett'!$C$23,IF(E391="B",'0. Oppsett'!$C$24,IF(E391="C",'0. Oppsett'!$C$25,""))),"")</f>
        <v/>
      </c>
      <c r="G391" s="138"/>
      <c r="H391" s="139"/>
      <c r="I391" s="139" t="str">
        <f>IF(OR(E391="",H391="",NOT(AND(ISNUMBER(F391),ISNUMBER(H391)))),"",H391*F391*(1+'0. Oppsett'!$C$11))</f>
        <v/>
      </c>
    </row>
    <row r="392" spans="1:9" x14ac:dyDescent="0.25">
      <c r="A392" s="134"/>
      <c r="B392" s="90"/>
      <c r="C392" s="136"/>
      <c r="D392" s="136"/>
      <c r="E392" s="19"/>
      <c r="F392" s="137" t="str">
        <f>IFERROR(IF(E392="A",'0. Oppsett'!$C$23,IF(E392="B",'0. Oppsett'!$C$24,IF(E392="C",'0. Oppsett'!$C$25,""))),"")</f>
        <v/>
      </c>
      <c r="G392" s="138"/>
      <c r="H392" s="139"/>
      <c r="I392" s="139" t="str">
        <f>IF(OR(E392="",H392="",NOT(AND(ISNUMBER(F392),ISNUMBER(H392)))),"",H392*F392*(1+'0. Oppsett'!$C$11))</f>
        <v/>
      </c>
    </row>
    <row r="393" spans="1:9" x14ac:dyDescent="0.25">
      <c r="A393" s="134"/>
      <c r="B393" s="90"/>
      <c r="C393" s="136"/>
      <c r="D393" s="136"/>
      <c r="E393" s="19"/>
      <c r="F393" s="137" t="str">
        <f>IFERROR(IF(E393="A",'0. Oppsett'!$C$23,IF(E393="B",'0. Oppsett'!$C$24,IF(E393="C",'0. Oppsett'!$C$25,""))),"")</f>
        <v/>
      </c>
      <c r="G393" s="138"/>
      <c r="H393" s="139"/>
      <c r="I393" s="139" t="str">
        <f>IF(OR(E393="",H393="",NOT(AND(ISNUMBER(F393),ISNUMBER(H393)))),"",H393*F393*(1+'0. Oppsett'!$C$11))</f>
        <v/>
      </c>
    </row>
    <row r="394" spans="1:9" x14ac:dyDescent="0.25">
      <c r="A394" s="134"/>
      <c r="B394" s="90"/>
      <c r="C394" s="136"/>
      <c r="D394" s="136"/>
      <c r="E394" s="19"/>
      <c r="F394" s="137" t="str">
        <f>IFERROR(IF(E394="A",'0. Oppsett'!$C$23,IF(E394="B",'0. Oppsett'!$C$24,IF(E394="C",'0. Oppsett'!$C$25,""))),"")</f>
        <v/>
      </c>
      <c r="G394" s="138"/>
      <c r="H394" s="139"/>
      <c r="I394" s="139" t="str">
        <f>IF(OR(E394="",H394="",NOT(AND(ISNUMBER(F394),ISNUMBER(H394)))),"",H394*F394*(1+'0. Oppsett'!$C$11))</f>
        <v/>
      </c>
    </row>
    <row r="395" spans="1:9" x14ac:dyDescent="0.25">
      <c r="A395" s="134"/>
      <c r="B395" s="90"/>
      <c r="C395" s="136"/>
      <c r="D395" s="136"/>
      <c r="E395" s="19"/>
      <c r="F395" s="137" t="str">
        <f>IFERROR(IF(E395="A",'0. Oppsett'!$C$23,IF(E395="B",'0. Oppsett'!$C$24,IF(E395="C",'0. Oppsett'!$C$25,""))),"")</f>
        <v/>
      </c>
      <c r="G395" s="138"/>
      <c r="H395" s="139"/>
      <c r="I395" s="139" t="str">
        <f>IF(OR(E395="",H395="",NOT(AND(ISNUMBER(F395),ISNUMBER(H395)))),"",H395*F395*(1+'0. Oppsett'!$C$11))</f>
        <v/>
      </c>
    </row>
    <row r="396" spans="1:9" x14ac:dyDescent="0.25">
      <c r="A396" s="134"/>
      <c r="B396" s="90"/>
      <c r="C396" s="136"/>
      <c r="D396" s="136"/>
      <c r="E396" s="19"/>
      <c r="F396" s="137" t="str">
        <f>IFERROR(IF(E396="A",'0. Oppsett'!$C$23,IF(E396="B",'0. Oppsett'!$C$24,IF(E396="C",'0. Oppsett'!$C$25,""))),"")</f>
        <v/>
      </c>
      <c r="G396" s="138"/>
      <c r="H396" s="139"/>
      <c r="I396" s="139" t="str">
        <f>IF(OR(E396="",H396="",NOT(AND(ISNUMBER(F396),ISNUMBER(H396)))),"",H396*F396*(1+'0. Oppsett'!$C$11))</f>
        <v/>
      </c>
    </row>
    <row r="397" spans="1:9" x14ac:dyDescent="0.25">
      <c r="A397" s="134"/>
      <c r="B397" s="90"/>
      <c r="C397" s="136"/>
      <c r="D397" s="136"/>
      <c r="E397" s="19"/>
      <c r="F397" s="137" t="str">
        <f>IFERROR(IF(E397="A",'0. Oppsett'!$C$23,IF(E397="B",'0. Oppsett'!$C$24,IF(E397="C",'0. Oppsett'!$C$25,""))),"")</f>
        <v/>
      </c>
      <c r="G397" s="138"/>
      <c r="H397" s="139"/>
      <c r="I397" s="139" t="str">
        <f>IF(OR(E397="",H397="",NOT(AND(ISNUMBER(F397),ISNUMBER(H397)))),"",H397*F397*(1+'0. Oppsett'!$C$11))</f>
        <v/>
      </c>
    </row>
    <row r="398" spans="1:9" x14ac:dyDescent="0.25">
      <c r="A398" s="134"/>
      <c r="B398" s="90"/>
      <c r="C398" s="136"/>
      <c r="D398" s="136"/>
      <c r="E398" s="19"/>
      <c r="F398" s="137" t="str">
        <f>IFERROR(IF(E398="A",'0. Oppsett'!$C$23,IF(E398="B",'0. Oppsett'!$C$24,IF(E398="C",'0. Oppsett'!$C$25,""))),"")</f>
        <v/>
      </c>
      <c r="G398" s="138"/>
      <c r="H398" s="139"/>
      <c r="I398" s="139" t="str">
        <f>IF(OR(E398="",H398="",NOT(AND(ISNUMBER(F398),ISNUMBER(H398)))),"",H398*F398*(1+'0. Oppsett'!$C$11))</f>
        <v/>
      </c>
    </row>
    <row r="399" spans="1:9" x14ac:dyDescent="0.25">
      <c r="A399" s="134"/>
      <c r="B399" s="90"/>
      <c r="C399" s="136"/>
      <c r="D399" s="136"/>
      <c r="E399" s="19"/>
      <c r="F399" s="137" t="str">
        <f>IFERROR(IF(E399="A",'0. Oppsett'!$C$23,IF(E399="B",'0. Oppsett'!$C$24,IF(E399="C",'0. Oppsett'!$C$25,""))),"")</f>
        <v/>
      </c>
      <c r="G399" s="138"/>
      <c r="H399" s="139"/>
      <c r="I399" s="139" t="str">
        <f>IF(OR(E399="",H399="",NOT(AND(ISNUMBER(F399),ISNUMBER(H399)))),"",H399*F399*(1+'0. Oppsett'!$C$11))</f>
        <v/>
      </c>
    </row>
    <row r="400" spans="1:9" x14ac:dyDescent="0.25">
      <c r="A400" s="134"/>
      <c r="B400" s="90"/>
      <c r="C400" s="136"/>
      <c r="D400" s="136"/>
      <c r="E400" s="19"/>
      <c r="F400" s="137" t="str">
        <f>IFERROR(IF(E400="A",'0. Oppsett'!$C$23,IF(E400="B",'0. Oppsett'!$C$24,IF(E400="C",'0. Oppsett'!$C$25,""))),"")</f>
        <v/>
      </c>
      <c r="G400" s="138"/>
      <c r="H400" s="139"/>
      <c r="I400" s="139" t="str">
        <f>IF(OR(E400="",H400="",NOT(AND(ISNUMBER(F400),ISNUMBER(H400)))),"",H400*F400*(1+'0. Oppsett'!$C$11))</f>
        <v/>
      </c>
    </row>
    <row r="401" spans="1:9" x14ac:dyDescent="0.25">
      <c r="A401" s="134"/>
      <c r="B401" s="90"/>
      <c r="C401" s="136"/>
      <c r="D401" s="136"/>
      <c r="E401" s="19"/>
      <c r="F401" s="137" t="str">
        <f>IFERROR(IF(E401="A",'0. Oppsett'!$C$23,IF(E401="B",'0. Oppsett'!$C$24,IF(E401="C",'0. Oppsett'!$C$25,""))),"")</f>
        <v/>
      </c>
      <c r="G401" s="138"/>
      <c r="H401" s="139"/>
      <c r="I401" s="139" t="str">
        <f>IF(OR(E401="",H401="",NOT(AND(ISNUMBER(F401),ISNUMBER(H401)))),"",H401*F401*(1+'0. Oppsett'!$C$11))</f>
        <v/>
      </c>
    </row>
    <row r="402" spans="1:9" x14ac:dyDescent="0.25">
      <c r="A402" s="134"/>
      <c r="B402" s="90"/>
      <c r="C402" s="136"/>
      <c r="D402" s="136"/>
      <c r="E402" s="19"/>
      <c r="F402" s="137" t="str">
        <f>IFERROR(IF(E402="A",'0. Oppsett'!$C$23,IF(E402="B",'0. Oppsett'!$C$24,IF(E402="C",'0. Oppsett'!$C$25,""))),"")</f>
        <v/>
      </c>
      <c r="G402" s="138"/>
      <c r="H402" s="139"/>
      <c r="I402" s="139" t="str">
        <f>IF(OR(E402="",H402="",NOT(AND(ISNUMBER(F402),ISNUMBER(H402)))),"",H402*F402*(1+'0. Oppsett'!$C$11))</f>
        <v/>
      </c>
    </row>
    <row r="403" spans="1:9" x14ac:dyDescent="0.25">
      <c r="A403" s="134"/>
      <c r="B403" s="90"/>
      <c r="C403" s="136"/>
      <c r="D403" s="136"/>
      <c r="E403" s="19"/>
      <c r="F403" s="137" t="str">
        <f>IFERROR(IF(E403="A",'0. Oppsett'!$C$23,IF(E403="B",'0. Oppsett'!$C$24,IF(E403="C",'0. Oppsett'!$C$25,""))),"")</f>
        <v/>
      </c>
      <c r="G403" s="138"/>
      <c r="H403" s="139"/>
      <c r="I403" s="139" t="str">
        <f>IF(OR(E403="",H403="",NOT(AND(ISNUMBER(F403),ISNUMBER(H403)))),"",H403*F403*(1+'0. Oppsett'!$C$11))</f>
        <v/>
      </c>
    </row>
    <row r="404" spans="1:9" x14ac:dyDescent="0.25">
      <c r="A404" s="134"/>
      <c r="B404" s="90"/>
      <c r="C404" s="136"/>
      <c r="D404" s="136"/>
      <c r="E404" s="19"/>
      <c r="F404" s="137" t="str">
        <f>IFERROR(IF(E404="A",'0. Oppsett'!$C$23,IF(E404="B",'0. Oppsett'!$C$24,IF(E404="C",'0. Oppsett'!$C$25,""))),"")</f>
        <v/>
      </c>
      <c r="G404" s="138"/>
      <c r="H404" s="139"/>
      <c r="I404" s="139" t="str">
        <f>IF(OR(E404="",H404="",NOT(AND(ISNUMBER(F404),ISNUMBER(H404)))),"",H404*F404*(1+'0. Oppsett'!$C$11))</f>
        <v/>
      </c>
    </row>
    <row r="405" spans="1:9" x14ac:dyDescent="0.25">
      <c r="A405" s="134"/>
      <c r="B405" s="90"/>
      <c r="C405" s="136"/>
      <c r="D405" s="136"/>
      <c r="E405" s="19"/>
      <c r="F405" s="137" t="str">
        <f>IFERROR(IF(E405="A",'0. Oppsett'!$C$23,IF(E405="B",'0. Oppsett'!$C$24,IF(E405="C",'0. Oppsett'!$C$25,""))),"")</f>
        <v/>
      </c>
      <c r="G405" s="138"/>
      <c r="H405" s="139"/>
      <c r="I405" s="139" t="str">
        <f>IF(OR(E405="",H405="",NOT(AND(ISNUMBER(F405),ISNUMBER(H405)))),"",H405*F405*(1+'0. Oppsett'!$C$11))</f>
        <v/>
      </c>
    </row>
    <row r="406" spans="1:9" x14ac:dyDescent="0.25">
      <c r="A406" s="134"/>
      <c r="B406" s="90"/>
      <c r="C406" s="136"/>
      <c r="D406" s="136"/>
      <c r="E406" s="19"/>
      <c r="F406" s="137" t="str">
        <f>IFERROR(IF(E406="A",'0. Oppsett'!$C$23,IF(E406="B",'0. Oppsett'!$C$24,IF(E406="C",'0. Oppsett'!$C$25,""))),"")</f>
        <v/>
      </c>
      <c r="G406" s="138"/>
      <c r="H406" s="139"/>
      <c r="I406" s="139" t="str">
        <f>IF(OR(E406="",H406="",NOT(AND(ISNUMBER(F406),ISNUMBER(H406)))),"",H406*F406*(1+'0. Oppsett'!$C$11))</f>
        <v/>
      </c>
    </row>
    <row r="407" spans="1:9" x14ac:dyDescent="0.25">
      <c r="A407" s="134"/>
      <c r="B407" s="90"/>
      <c r="C407" s="136"/>
      <c r="D407" s="136"/>
      <c r="E407" s="19"/>
      <c r="F407" s="137" t="str">
        <f>IFERROR(IF(E407="A",'0. Oppsett'!$C$23,IF(E407="B",'0. Oppsett'!$C$24,IF(E407="C",'0. Oppsett'!$C$25,""))),"")</f>
        <v/>
      </c>
      <c r="G407" s="138"/>
      <c r="H407" s="139"/>
      <c r="I407" s="139" t="str">
        <f>IF(OR(E407="",H407="",NOT(AND(ISNUMBER(F407),ISNUMBER(H407)))),"",H407*F407*(1+'0. Oppsett'!$C$11))</f>
        <v/>
      </c>
    </row>
    <row r="408" spans="1:9" x14ac:dyDescent="0.25">
      <c r="A408" s="134"/>
      <c r="B408" s="90"/>
      <c r="C408" s="136"/>
      <c r="D408" s="136"/>
      <c r="E408" s="19"/>
      <c r="F408" s="137" t="str">
        <f>IFERROR(IF(E408="A",'0. Oppsett'!$C$23,IF(E408="B",'0. Oppsett'!$C$24,IF(E408="C",'0. Oppsett'!$C$25,""))),"")</f>
        <v/>
      </c>
      <c r="G408" s="138"/>
      <c r="H408" s="139"/>
      <c r="I408" s="139" t="str">
        <f>IF(OR(E408="",H408="",NOT(AND(ISNUMBER(F408),ISNUMBER(H408)))),"",H408*F408*(1+'0. Oppsett'!$C$11))</f>
        <v/>
      </c>
    </row>
    <row r="409" spans="1:9" x14ac:dyDescent="0.25">
      <c r="A409" s="134"/>
      <c r="B409" s="90"/>
      <c r="C409" s="136"/>
      <c r="D409" s="136"/>
      <c r="E409" s="19"/>
      <c r="F409" s="137" t="str">
        <f>IFERROR(IF(E409="A",'0. Oppsett'!$C$23,IF(E409="B",'0. Oppsett'!$C$24,IF(E409="C",'0. Oppsett'!$C$25,""))),"")</f>
        <v/>
      </c>
      <c r="G409" s="138"/>
      <c r="H409" s="139"/>
      <c r="I409" s="139" t="str">
        <f>IF(OR(E409="",H409="",NOT(AND(ISNUMBER(F409),ISNUMBER(H409)))),"",H409*F409*(1+'0. Oppsett'!$C$11))</f>
        <v/>
      </c>
    </row>
    <row r="410" spans="1:9" x14ac:dyDescent="0.25">
      <c r="A410" s="134"/>
      <c r="B410" s="90"/>
      <c r="C410" s="136"/>
      <c r="D410" s="136"/>
      <c r="E410" s="19"/>
      <c r="F410" s="137" t="str">
        <f>IFERROR(IF(E410="A",'0. Oppsett'!$C$23,IF(E410="B",'0. Oppsett'!$C$24,IF(E410="C",'0. Oppsett'!$C$25,""))),"")</f>
        <v/>
      </c>
      <c r="G410" s="138"/>
      <c r="H410" s="139"/>
      <c r="I410" s="139" t="str">
        <f>IF(OR(E410="",H410="",NOT(AND(ISNUMBER(F410),ISNUMBER(H410)))),"",H410*F410*(1+'0. Oppsett'!$C$11))</f>
        <v/>
      </c>
    </row>
    <row r="411" spans="1:9" x14ac:dyDescent="0.25">
      <c r="A411" s="134"/>
      <c r="B411" s="90"/>
      <c r="C411" s="136"/>
      <c r="D411" s="136"/>
      <c r="E411" s="19"/>
      <c r="F411" s="137" t="str">
        <f>IFERROR(IF(E411="A",'0. Oppsett'!$C$23,IF(E411="B",'0. Oppsett'!$C$24,IF(E411="C",'0. Oppsett'!$C$25,""))),"")</f>
        <v/>
      </c>
      <c r="G411" s="138"/>
      <c r="H411" s="139"/>
      <c r="I411" s="139" t="str">
        <f>IF(OR(E411="",H411="",NOT(AND(ISNUMBER(F411),ISNUMBER(H411)))),"",H411*F411*(1+'0. Oppsett'!$C$11))</f>
        <v/>
      </c>
    </row>
    <row r="412" spans="1:9" x14ac:dyDescent="0.25">
      <c r="A412" s="134"/>
      <c r="B412" s="90"/>
      <c r="C412" s="136"/>
      <c r="D412" s="136"/>
      <c r="E412" s="19"/>
      <c r="F412" s="137" t="str">
        <f>IFERROR(IF(E412="A",'0. Oppsett'!$C$23,IF(E412="B",'0. Oppsett'!$C$24,IF(E412="C",'0. Oppsett'!$C$25,""))),"")</f>
        <v/>
      </c>
      <c r="G412" s="138"/>
      <c r="H412" s="139"/>
      <c r="I412" s="139" t="str">
        <f>IF(OR(E412="",H412="",NOT(AND(ISNUMBER(F412),ISNUMBER(H412)))),"",H412*F412*(1+'0. Oppsett'!$C$11))</f>
        <v/>
      </c>
    </row>
    <row r="413" spans="1:9" x14ac:dyDescent="0.25">
      <c r="A413" s="134"/>
      <c r="B413" s="90"/>
      <c r="C413" s="136"/>
      <c r="D413" s="136"/>
      <c r="E413" s="19"/>
      <c r="F413" s="137" t="str">
        <f>IFERROR(IF(E413="A",'0. Oppsett'!$C$23,IF(E413="B",'0. Oppsett'!$C$24,IF(E413="C",'0. Oppsett'!$C$25,""))),"")</f>
        <v/>
      </c>
      <c r="G413" s="138"/>
      <c r="H413" s="139"/>
      <c r="I413" s="139" t="str">
        <f>IF(OR(E413="",H413="",NOT(AND(ISNUMBER(F413),ISNUMBER(H413)))),"",H413*F413*(1+'0. Oppsett'!$C$11))</f>
        <v/>
      </c>
    </row>
    <row r="414" spans="1:9" x14ac:dyDescent="0.25">
      <c r="A414" s="134"/>
      <c r="B414" s="90"/>
      <c r="C414" s="136"/>
      <c r="D414" s="136"/>
      <c r="E414" s="19"/>
      <c r="F414" s="137" t="str">
        <f>IFERROR(IF(E414="A",'0. Oppsett'!$C$23,IF(E414="B",'0. Oppsett'!$C$24,IF(E414="C",'0. Oppsett'!$C$25,""))),"")</f>
        <v/>
      </c>
      <c r="G414" s="138"/>
      <c r="H414" s="139"/>
      <c r="I414" s="139" t="str">
        <f>IF(OR(E414="",H414="",NOT(AND(ISNUMBER(F414),ISNUMBER(H414)))),"",H414*F414*(1+'0. Oppsett'!$C$11))</f>
        <v/>
      </c>
    </row>
    <row r="415" spans="1:9" x14ac:dyDescent="0.25">
      <c r="A415" s="134"/>
      <c r="B415" s="90"/>
      <c r="C415" s="136"/>
      <c r="D415" s="136"/>
      <c r="E415" s="19"/>
      <c r="F415" s="137" t="str">
        <f>IFERROR(IF(E415="A",'0. Oppsett'!$C$23,IF(E415="B",'0. Oppsett'!$C$24,IF(E415="C",'0. Oppsett'!$C$25,""))),"")</f>
        <v/>
      </c>
      <c r="G415" s="138"/>
      <c r="H415" s="139"/>
      <c r="I415" s="139" t="str">
        <f>IF(OR(E415="",H415="",NOT(AND(ISNUMBER(F415),ISNUMBER(H415)))),"",H415*F415*(1+'0. Oppsett'!$C$11))</f>
        <v/>
      </c>
    </row>
    <row r="416" spans="1:9" x14ac:dyDescent="0.25">
      <c r="A416" s="134"/>
      <c r="B416" s="90"/>
      <c r="C416" s="136"/>
      <c r="D416" s="136"/>
      <c r="E416" s="19"/>
      <c r="F416" s="137" t="str">
        <f>IFERROR(IF(E416="A",'0. Oppsett'!$C$23,IF(E416="B",'0. Oppsett'!$C$24,IF(E416="C",'0. Oppsett'!$C$25,""))),"")</f>
        <v/>
      </c>
      <c r="G416" s="138"/>
      <c r="H416" s="139"/>
      <c r="I416" s="139" t="str">
        <f>IF(OR(E416="",H416="",NOT(AND(ISNUMBER(F416),ISNUMBER(H416)))),"",H416*F416*(1+'0. Oppsett'!$C$11))</f>
        <v/>
      </c>
    </row>
    <row r="417" spans="1:9" x14ac:dyDescent="0.25">
      <c r="A417" s="134"/>
      <c r="B417" s="90"/>
      <c r="C417" s="136"/>
      <c r="D417" s="136"/>
      <c r="E417" s="19"/>
      <c r="F417" s="137" t="str">
        <f>IFERROR(IF(E417="A",'0. Oppsett'!$C$23,IF(E417="B",'0. Oppsett'!$C$24,IF(E417="C",'0. Oppsett'!$C$25,""))),"")</f>
        <v/>
      </c>
      <c r="G417" s="138"/>
      <c r="H417" s="139"/>
      <c r="I417" s="139" t="str">
        <f>IF(OR(E417="",H417="",NOT(AND(ISNUMBER(F417),ISNUMBER(H417)))),"",H417*F417*(1+'0. Oppsett'!$C$11))</f>
        <v/>
      </c>
    </row>
    <row r="418" spans="1:9" x14ac:dyDescent="0.25">
      <c r="A418" s="134"/>
      <c r="B418" s="90"/>
      <c r="C418" s="136"/>
      <c r="D418" s="136"/>
      <c r="E418" s="19"/>
      <c r="F418" s="137" t="str">
        <f>IFERROR(IF(E418="A",'0. Oppsett'!$C$23,IF(E418="B",'0. Oppsett'!$C$24,IF(E418="C",'0. Oppsett'!$C$25,""))),"")</f>
        <v/>
      </c>
      <c r="G418" s="138"/>
      <c r="H418" s="139"/>
      <c r="I418" s="139" t="str">
        <f>IF(OR(E418="",H418="",NOT(AND(ISNUMBER(F418),ISNUMBER(H418)))),"",H418*F418*(1+'0. Oppsett'!$C$11))</f>
        <v/>
      </c>
    </row>
    <row r="419" spans="1:9" x14ac:dyDescent="0.25">
      <c r="A419" s="134"/>
      <c r="B419" s="90"/>
      <c r="C419" s="136"/>
      <c r="D419" s="136"/>
      <c r="E419" s="19"/>
      <c r="F419" s="137" t="str">
        <f>IFERROR(IF(E419="A",'0. Oppsett'!$C$23,IF(E419="B",'0. Oppsett'!$C$24,IF(E419="C",'0. Oppsett'!$C$25,""))),"")</f>
        <v/>
      </c>
      <c r="G419" s="138"/>
      <c r="H419" s="139"/>
      <c r="I419" s="139" t="str">
        <f>IF(OR(E419="",H419="",NOT(AND(ISNUMBER(F419),ISNUMBER(H419)))),"",H419*F419*(1+'0. Oppsett'!$C$11))</f>
        <v/>
      </c>
    </row>
    <row r="420" spans="1:9" x14ac:dyDescent="0.25">
      <c r="A420" s="134"/>
      <c r="B420" s="90"/>
      <c r="C420" s="136"/>
      <c r="D420" s="136"/>
      <c r="E420" s="19"/>
      <c r="F420" s="137" t="str">
        <f>IFERROR(IF(E420="A",'0. Oppsett'!$C$23,IF(E420="B",'0. Oppsett'!$C$24,IF(E420="C",'0. Oppsett'!$C$25,""))),"")</f>
        <v/>
      </c>
      <c r="G420" s="138"/>
      <c r="H420" s="139"/>
      <c r="I420" s="139" t="str">
        <f>IF(OR(E420="",H420="",NOT(AND(ISNUMBER(F420),ISNUMBER(H420)))),"",H420*F420*(1+'0. Oppsett'!$C$11))</f>
        <v/>
      </c>
    </row>
    <row r="421" spans="1:9" x14ac:dyDescent="0.25">
      <c r="A421" s="134"/>
      <c r="B421" s="90"/>
      <c r="C421" s="136"/>
      <c r="D421" s="136"/>
      <c r="E421" s="19"/>
      <c r="F421" s="137" t="str">
        <f>IFERROR(IF(E421="A",'0. Oppsett'!$C$23,IF(E421="B",'0. Oppsett'!$C$24,IF(E421="C",'0. Oppsett'!$C$25,""))),"")</f>
        <v/>
      </c>
      <c r="G421" s="138"/>
      <c r="H421" s="139"/>
      <c r="I421" s="139" t="str">
        <f>IF(OR(E421="",H421="",NOT(AND(ISNUMBER(F421),ISNUMBER(H421)))),"",H421*F421*(1+'0. Oppsett'!$C$11))</f>
        <v/>
      </c>
    </row>
    <row r="422" spans="1:9" x14ac:dyDescent="0.25">
      <c r="A422" s="134"/>
      <c r="B422" s="90"/>
      <c r="C422" s="136"/>
      <c r="D422" s="136"/>
      <c r="E422" s="19"/>
      <c r="F422" s="137" t="str">
        <f>IFERROR(IF(E422="A",'0. Oppsett'!$C$23,IF(E422="B",'0. Oppsett'!$C$24,IF(E422="C",'0. Oppsett'!$C$25,""))),"")</f>
        <v/>
      </c>
      <c r="G422" s="138"/>
      <c r="H422" s="139"/>
      <c r="I422" s="139" t="str">
        <f>IF(OR(E422="",H422="",NOT(AND(ISNUMBER(F422),ISNUMBER(H422)))),"",H422*F422*(1+'0. Oppsett'!$C$11))</f>
        <v/>
      </c>
    </row>
    <row r="423" spans="1:9" x14ac:dyDescent="0.25">
      <c r="A423" s="134"/>
      <c r="B423" s="90"/>
      <c r="C423" s="136"/>
      <c r="D423" s="136"/>
      <c r="E423" s="19"/>
      <c r="F423" s="137" t="str">
        <f>IFERROR(IF(E423="A",'0. Oppsett'!$C$23,IF(E423="B",'0. Oppsett'!$C$24,IF(E423="C",'0. Oppsett'!$C$25,""))),"")</f>
        <v/>
      </c>
      <c r="G423" s="138"/>
      <c r="H423" s="139"/>
      <c r="I423" s="139" t="str">
        <f>IF(OR(E423="",H423="",NOT(AND(ISNUMBER(F423),ISNUMBER(H423)))),"",H423*F423*(1+'0. Oppsett'!$C$11))</f>
        <v/>
      </c>
    </row>
    <row r="424" spans="1:9" x14ac:dyDescent="0.25">
      <c r="A424" s="134"/>
      <c r="B424" s="90"/>
      <c r="C424" s="136"/>
      <c r="D424" s="136"/>
      <c r="E424" s="19"/>
      <c r="F424" s="137" t="str">
        <f>IFERROR(IF(E424="A",'0. Oppsett'!$C$23,IF(E424="B",'0. Oppsett'!$C$24,IF(E424="C",'0. Oppsett'!$C$25,""))),"")</f>
        <v/>
      </c>
      <c r="G424" s="138"/>
      <c r="H424" s="139"/>
      <c r="I424" s="139" t="str">
        <f>IF(OR(E424="",H424="",NOT(AND(ISNUMBER(F424),ISNUMBER(H424)))),"",H424*F424*(1+'0. Oppsett'!$C$11))</f>
        <v/>
      </c>
    </row>
    <row r="425" spans="1:9" x14ac:dyDescent="0.25">
      <c r="A425" s="134"/>
      <c r="B425" s="90"/>
      <c r="C425" s="136"/>
      <c r="D425" s="136"/>
      <c r="E425" s="19"/>
      <c r="F425" s="137" t="str">
        <f>IFERROR(IF(E425="A",'0. Oppsett'!$C$23,IF(E425="B",'0. Oppsett'!$C$24,IF(E425="C",'0. Oppsett'!$C$25,""))),"")</f>
        <v/>
      </c>
      <c r="G425" s="138"/>
      <c r="H425" s="139"/>
      <c r="I425" s="139" t="str">
        <f>IF(OR(E425="",H425="",NOT(AND(ISNUMBER(F425),ISNUMBER(H425)))),"",H425*F425*(1+'0. Oppsett'!$C$11))</f>
        <v/>
      </c>
    </row>
    <row r="426" spans="1:9" x14ac:dyDescent="0.25">
      <c r="A426" s="134"/>
      <c r="B426" s="90"/>
      <c r="C426" s="136"/>
      <c r="D426" s="136"/>
      <c r="E426" s="19"/>
      <c r="F426" s="137" t="str">
        <f>IFERROR(IF(E426="A",'0. Oppsett'!$C$23,IF(E426="B",'0. Oppsett'!$C$24,IF(E426="C",'0. Oppsett'!$C$25,""))),"")</f>
        <v/>
      </c>
      <c r="G426" s="138"/>
      <c r="H426" s="139"/>
      <c r="I426" s="139" t="str">
        <f>IF(OR(E426="",H426="",NOT(AND(ISNUMBER(F426),ISNUMBER(H426)))),"",H426*F426*(1+'0. Oppsett'!$C$11))</f>
        <v/>
      </c>
    </row>
    <row r="427" spans="1:9" x14ac:dyDescent="0.25">
      <c r="A427" s="134"/>
      <c r="B427" s="90"/>
      <c r="C427" s="136"/>
      <c r="D427" s="136"/>
      <c r="E427" s="19"/>
      <c r="F427" s="137" t="str">
        <f>IFERROR(IF(E427="A",'0. Oppsett'!$C$23,IF(E427="B",'0. Oppsett'!$C$24,IF(E427="C",'0. Oppsett'!$C$25,""))),"")</f>
        <v/>
      </c>
      <c r="G427" s="138"/>
      <c r="H427" s="139"/>
      <c r="I427" s="139" t="str">
        <f>IF(OR(E427="",H427="",NOT(AND(ISNUMBER(F427),ISNUMBER(H427)))),"",H427*F427*(1+'0. Oppsett'!$C$11))</f>
        <v/>
      </c>
    </row>
    <row r="428" spans="1:9" x14ac:dyDescent="0.25">
      <c r="A428" s="134"/>
      <c r="B428" s="90"/>
      <c r="C428" s="136"/>
      <c r="D428" s="136"/>
      <c r="E428" s="19"/>
      <c r="F428" s="137" t="str">
        <f>IFERROR(IF(E428="A",'0. Oppsett'!$C$23,IF(E428="B",'0. Oppsett'!$C$24,IF(E428="C",'0. Oppsett'!$C$25,""))),"")</f>
        <v/>
      </c>
      <c r="G428" s="138"/>
      <c r="H428" s="139"/>
      <c r="I428" s="139" t="str">
        <f>IF(OR(E428="",H428="",NOT(AND(ISNUMBER(F428),ISNUMBER(H428)))),"",H428*F428*(1+'0. Oppsett'!$C$11))</f>
        <v/>
      </c>
    </row>
    <row r="429" spans="1:9" x14ac:dyDescent="0.25">
      <c r="A429" s="134"/>
      <c r="B429" s="90"/>
      <c r="C429" s="136"/>
      <c r="D429" s="136"/>
      <c r="E429" s="19"/>
      <c r="F429" s="137" t="str">
        <f>IFERROR(IF(E429="A",'0. Oppsett'!$C$23,IF(E429="B",'0. Oppsett'!$C$24,IF(E429="C",'0. Oppsett'!$C$25,""))),"")</f>
        <v/>
      </c>
      <c r="G429" s="138"/>
      <c r="H429" s="139"/>
      <c r="I429" s="139" t="str">
        <f>IF(OR(E429="",H429="",NOT(AND(ISNUMBER(F429),ISNUMBER(H429)))),"",H429*F429*(1+'0. Oppsett'!$C$11))</f>
        <v/>
      </c>
    </row>
    <row r="430" spans="1:9" x14ac:dyDescent="0.25">
      <c r="A430" s="134"/>
      <c r="B430" s="90"/>
      <c r="C430" s="136"/>
      <c r="D430" s="136"/>
      <c r="E430" s="19"/>
      <c r="F430" s="137" t="str">
        <f>IFERROR(IF(E430="A",'0. Oppsett'!$C$23,IF(E430="B",'0. Oppsett'!$C$24,IF(E430="C",'0. Oppsett'!$C$25,""))),"")</f>
        <v/>
      </c>
      <c r="G430" s="138"/>
      <c r="H430" s="139"/>
      <c r="I430" s="139" t="str">
        <f>IF(OR(E430="",H430="",NOT(AND(ISNUMBER(F430),ISNUMBER(H430)))),"",H430*F430*(1+'0. Oppsett'!$C$11))</f>
        <v/>
      </c>
    </row>
    <row r="431" spans="1:9" x14ac:dyDescent="0.25">
      <c r="A431" s="134"/>
      <c r="B431" s="90"/>
      <c r="C431" s="136"/>
      <c r="D431" s="136"/>
      <c r="E431" s="19"/>
      <c r="F431" s="137" t="str">
        <f>IFERROR(IF(E431="A",'0. Oppsett'!$C$23,IF(E431="B",'0. Oppsett'!$C$24,IF(E431="C",'0. Oppsett'!$C$25,""))),"")</f>
        <v/>
      </c>
      <c r="G431" s="138"/>
      <c r="H431" s="139"/>
      <c r="I431" s="139" t="str">
        <f>IF(OR(E431="",H431="",NOT(AND(ISNUMBER(F431),ISNUMBER(H431)))),"",H431*F431*(1+'0. Oppsett'!$C$11))</f>
        <v/>
      </c>
    </row>
    <row r="432" spans="1:9" x14ac:dyDescent="0.25">
      <c r="A432" s="134"/>
      <c r="B432" s="90"/>
      <c r="C432" s="136"/>
      <c r="D432" s="136"/>
      <c r="E432" s="19"/>
      <c r="F432" s="137" t="str">
        <f>IFERROR(IF(E432="A",'0. Oppsett'!$C$23,IF(E432="B",'0. Oppsett'!$C$24,IF(E432="C",'0. Oppsett'!$C$25,""))),"")</f>
        <v/>
      </c>
      <c r="G432" s="138"/>
      <c r="H432" s="139"/>
      <c r="I432" s="139" t="str">
        <f>IF(OR(E432="",H432="",NOT(AND(ISNUMBER(F432),ISNUMBER(H432)))),"",H432*F432*(1+'0. Oppsett'!$C$11))</f>
        <v/>
      </c>
    </row>
    <row r="433" spans="1:9" x14ac:dyDescent="0.25">
      <c r="A433" s="134"/>
      <c r="B433" s="90"/>
      <c r="C433" s="136"/>
      <c r="D433" s="136"/>
      <c r="E433" s="19"/>
      <c r="F433" s="137" t="str">
        <f>IFERROR(IF(E433="A",'0. Oppsett'!$C$23,IF(E433="B",'0. Oppsett'!$C$24,IF(E433="C",'0. Oppsett'!$C$25,""))),"")</f>
        <v/>
      </c>
      <c r="G433" s="138"/>
      <c r="H433" s="139"/>
      <c r="I433" s="139" t="str">
        <f>IF(OR(E433="",H433="",NOT(AND(ISNUMBER(F433),ISNUMBER(H433)))),"",H433*F433*(1+'0. Oppsett'!$C$11))</f>
        <v/>
      </c>
    </row>
    <row r="434" spans="1:9" x14ac:dyDescent="0.25">
      <c r="A434" s="134"/>
      <c r="B434" s="90"/>
      <c r="C434" s="136"/>
      <c r="D434" s="136"/>
      <c r="E434" s="19"/>
      <c r="F434" s="137" t="str">
        <f>IFERROR(IF(E434="A",'0. Oppsett'!$C$23,IF(E434="B",'0. Oppsett'!$C$24,IF(E434="C",'0. Oppsett'!$C$25,""))),"")</f>
        <v/>
      </c>
      <c r="G434" s="138"/>
      <c r="H434" s="139"/>
      <c r="I434" s="139" t="str">
        <f>IF(OR(E434="",H434="",NOT(AND(ISNUMBER(F434),ISNUMBER(H434)))),"",H434*F434*(1+'0. Oppsett'!$C$11))</f>
        <v/>
      </c>
    </row>
    <row r="435" spans="1:9" x14ac:dyDescent="0.25">
      <c r="A435" s="134"/>
      <c r="B435" s="90"/>
      <c r="C435" s="136"/>
      <c r="D435" s="136"/>
      <c r="E435" s="19"/>
      <c r="F435" s="137" t="str">
        <f>IFERROR(IF(E435="A",'0. Oppsett'!$C$23,IF(E435="B",'0. Oppsett'!$C$24,IF(E435="C",'0. Oppsett'!$C$25,""))),"")</f>
        <v/>
      </c>
      <c r="G435" s="138"/>
      <c r="H435" s="139"/>
      <c r="I435" s="139" t="str">
        <f>IF(OR(E435="",H435="",NOT(AND(ISNUMBER(F435),ISNUMBER(H435)))),"",H435*F435*(1+'0. Oppsett'!$C$11))</f>
        <v/>
      </c>
    </row>
    <row r="436" spans="1:9" x14ac:dyDescent="0.25">
      <c r="A436" s="134"/>
      <c r="B436" s="90"/>
      <c r="C436" s="136"/>
      <c r="D436" s="136"/>
      <c r="E436" s="19"/>
      <c r="F436" s="137" t="str">
        <f>IFERROR(IF(E436="A",'0. Oppsett'!$C$23,IF(E436="B",'0. Oppsett'!$C$24,IF(E436="C",'0. Oppsett'!$C$25,""))),"")</f>
        <v/>
      </c>
      <c r="G436" s="138"/>
      <c r="H436" s="139"/>
      <c r="I436" s="139" t="str">
        <f>IF(OR(E436="",H436="",NOT(AND(ISNUMBER(F436),ISNUMBER(H436)))),"",H436*F436*(1+'0. Oppsett'!$C$11))</f>
        <v/>
      </c>
    </row>
    <row r="437" spans="1:9" x14ac:dyDescent="0.25">
      <c r="A437" s="134"/>
      <c r="B437" s="90"/>
      <c r="C437" s="136"/>
      <c r="D437" s="136"/>
      <c r="E437" s="19"/>
      <c r="F437" s="137" t="str">
        <f>IFERROR(IF(E437="A",'0. Oppsett'!$C$23,IF(E437="B",'0. Oppsett'!$C$24,IF(E437="C",'0. Oppsett'!$C$25,""))),"")</f>
        <v/>
      </c>
      <c r="G437" s="138"/>
      <c r="H437" s="139"/>
      <c r="I437" s="139" t="str">
        <f>IF(OR(E437="",H437="",NOT(AND(ISNUMBER(F437),ISNUMBER(H437)))),"",H437*F437*(1+'0. Oppsett'!$C$11))</f>
        <v/>
      </c>
    </row>
    <row r="438" spans="1:9" x14ac:dyDescent="0.25">
      <c r="A438" s="134"/>
      <c r="B438" s="90"/>
      <c r="C438" s="136"/>
      <c r="D438" s="136"/>
      <c r="E438" s="19"/>
      <c r="F438" s="137" t="str">
        <f>IFERROR(IF(E438="A",'0. Oppsett'!$C$23,IF(E438="B",'0. Oppsett'!$C$24,IF(E438="C",'0. Oppsett'!$C$25,""))),"")</f>
        <v/>
      </c>
      <c r="G438" s="138"/>
      <c r="H438" s="139"/>
      <c r="I438" s="139" t="str">
        <f>IF(OR(E438="",H438="",NOT(AND(ISNUMBER(F438),ISNUMBER(H438)))),"",H438*F438*(1+'0. Oppsett'!$C$11))</f>
        <v/>
      </c>
    </row>
    <row r="439" spans="1:9" x14ac:dyDescent="0.25">
      <c r="A439" s="134"/>
      <c r="B439" s="90"/>
      <c r="C439" s="136"/>
      <c r="D439" s="136"/>
      <c r="E439" s="19"/>
      <c r="F439" s="137" t="str">
        <f>IFERROR(IF(E439="A",'0. Oppsett'!$C$23,IF(E439="B",'0. Oppsett'!$C$24,IF(E439="C",'0. Oppsett'!$C$25,""))),"")</f>
        <v/>
      </c>
      <c r="G439" s="138"/>
      <c r="H439" s="139"/>
      <c r="I439" s="139" t="str">
        <f>IF(OR(E439="",H439="",NOT(AND(ISNUMBER(F439),ISNUMBER(H439)))),"",H439*F439*(1+'0. Oppsett'!$C$11))</f>
        <v/>
      </c>
    </row>
    <row r="440" spans="1:9" x14ac:dyDescent="0.25">
      <c r="A440" s="134"/>
      <c r="B440" s="90"/>
      <c r="C440" s="136"/>
      <c r="D440" s="136"/>
      <c r="E440" s="19"/>
      <c r="F440" s="137" t="str">
        <f>IFERROR(IF(E440="A",'0. Oppsett'!$C$23,IF(E440="B",'0. Oppsett'!$C$24,IF(E440="C",'0. Oppsett'!$C$25,""))),"")</f>
        <v/>
      </c>
      <c r="G440" s="138"/>
      <c r="H440" s="139"/>
      <c r="I440" s="139" t="str">
        <f>IF(OR(E440="",H440="",NOT(AND(ISNUMBER(F440),ISNUMBER(H440)))),"",H440*F440*(1+'0. Oppsett'!$C$11))</f>
        <v/>
      </c>
    </row>
    <row r="441" spans="1:9" x14ac:dyDescent="0.25">
      <c r="A441" s="134"/>
      <c r="B441" s="90"/>
      <c r="C441" s="136"/>
      <c r="D441" s="136"/>
      <c r="E441" s="19"/>
      <c r="F441" s="137" t="str">
        <f>IFERROR(IF(E441="A",'0. Oppsett'!$C$23,IF(E441="B",'0. Oppsett'!$C$24,IF(E441="C",'0. Oppsett'!$C$25,""))),"")</f>
        <v/>
      </c>
      <c r="G441" s="138"/>
      <c r="H441" s="139"/>
      <c r="I441" s="139" t="str">
        <f>IF(OR(E441="",H441="",NOT(AND(ISNUMBER(F441),ISNUMBER(H441)))),"",H441*F441*(1+'0. Oppsett'!$C$11))</f>
        <v/>
      </c>
    </row>
    <row r="442" spans="1:9" x14ac:dyDescent="0.25">
      <c r="A442" s="134"/>
      <c r="B442" s="90"/>
      <c r="C442" s="136"/>
      <c r="D442" s="136"/>
      <c r="E442" s="19"/>
      <c r="F442" s="137" t="str">
        <f>IFERROR(IF(E442="A",'0. Oppsett'!$C$23,IF(E442="B",'0. Oppsett'!$C$24,IF(E442="C",'0. Oppsett'!$C$25,""))),"")</f>
        <v/>
      </c>
      <c r="G442" s="138"/>
      <c r="H442" s="139"/>
      <c r="I442" s="139" t="str">
        <f>IF(OR(E442="",H442="",NOT(AND(ISNUMBER(F442),ISNUMBER(H442)))),"",H442*F442*(1+'0. Oppsett'!$C$11))</f>
        <v/>
      </c>
    </row>
    <row r="443" spans="1:9" x14ac:dyDescent="0.25">
      <c r="A443" s="134"/>
      <c r="B443" s="90"/>
      <c r="C443" s="136"/>
      <c r="D443" s="136"/>
      <c r="E443" s="19"/>
      <c r="F443" s="137" t="str">
        <f>IFERROR(IF(E443="A",'0. Oppsett'!$C$23,IF(E443="B",'0. Oppsett'!$C$24,IF(E443="C",'0. Oppsett'!$C$25,""))),"")</f>
        <v/>
      </c>
      <c r="G443" s="138"/>
      <c r="H443" s="139"/>
      <c r="I443" s="139" t="str">
        <f>IF(OR(E443="",H443="",NOT(AND(ISNUMBER(F443),ISNUMBER(H443)))),"",H443*F443*(1+'0. Oppsett'!$C$11))</f>
        <v/>
      </c>
    </row>
    <row r="444" spans="1:9" x14ac:dyDescent="0.25">
      <c r="A444" s="134"/>
      <c r="B444" s="90"/>
      <c r="C444" s="136"/>
      <c r="D444" s="136"/>
      <c r="E444" s="19"/>
      <c r="F444" s="137" t="str">
        <f>IFERROR(IF(E444="A",'0. Oppsett'!$C$23,IF(E444="B",'0. Oppsett'!$C$24,IF(E444="C",'0. Oppsett'!$C$25,""))),"")</f>
        <v/>
      </c>
      <c r="G444" s="138"/>
      <c r="H444" s="139"/>
      <c r="I444" s="139" t="str">
        <f>IF(OR(E444="",H444="",NOT(AND(ISNUMBER(F444),ISNUMBER(H444)))),"",H444*F444*(1+'0. Oppsett'!$C$11))</f>
        <v/>
      </c>
    </row>
    <row r="445" spans="1:9" x14ac:dyDescent="0.25">
      <c r="A445" s="134"/>
      <c r="B445" s="90"/>
      <c r="C445" s="136"/>
      <c r="D445" s="136"/>
      <c r="E445" s="19"/>
      <c r="F445" s="137" t="str">
        <f>IFERROR(IF(E445="A",'0. Oppsett'!$C$23,IF(E445="B",'0. Oppsett'!$C$24,IF(E445="C",'0. Oppsett'!$C$25,""))),"")</f>
        <v/>
      </c>
      <c r="G445" s="138"/>
      <c r="H445" s="139"/>
      <c r="I445" s="139" t="str">
        <f>IF(OR(E445="",H445="",NOT(AND(ISNUMBER(F445),ISNUMBER(H445)))),"",H445*F445*(1+'0. Oppsett'!$C$11))</f>
        <v/>
      </c>
    </row>
    <row r="446" spans="1:9" x14ac:dyDescent="0.25">
      <c r="A446" s="134"/>
      <c r="B446" s="90"/>
      <c r="C446" s="136"/>
      <c r="D446" s="136"/>
      <c r="E446" s="19"/>
      <c r="F446" s="137" t="str">
        <f>IFERROR(IF(E446="A",'0. Oppsett'!$C$23,IF(E446="B",'0. Oppsett'!$C$24,IF(E446="C",'0. Oppsett'!$C$25,""))),"")</f>
        <v/>
      </c>
      <c r="G446" s="138"/>
      <c r="H446" s="139"/>
      <c r="I446" s="139" t="str">
        <f>IF(OR(E446="",H446="",NOT(AND(ISNUMBER(F446),ISNUMBER(H446)))),"",H446*F446*(1+'0. Oppsett'!$C$11))</f>
        <v/>
      </c>
    </row>
    <row r="447" spans="1:9" x14ac:dyDescent="0.25">
      <c r="A447" s="134"/>
      <c r="B447" s="90"/>
      <c r="C447" s="136"/>
      <c r="D447" s="136"/>
      <c r="E447" s="19"/>
      <c r="F447" s="137" t="str">
        <f>IFERROR(IF(E447="A",'0. Oppsett'!$C$23,IF(E447="B",'0. Oppsett'!$C$24,IF(E447="C",'0. Oppsett'!$C$25,""))),"")</f>
        <v/>
      </c>
      <c r="G447" s="138"/>
      <c r="H447" s="139"/>
      <c r="I447" s="139" t="str">
        <f>IF(OR(E447="",H447="",NOT(AND(ISNUMBER(F447),ISNUMBER(H447)))),"",H447*F447*(1+'0. Oppsett'!$C$11))</f>
        <v/>
      </c>
    </row>
    <row r="448" spans="1:9" x14ac:dyDescent="0.25">
      <c r="A448" s="134"/>
      <c r="B448" s="90"/>
      <c r="C448" s="136"/>
      <c r="D448" s="136"/>
      <c r="E448" s="19"/>
      <c r="F448" s="137" t="str">
        <f>IFERROR(IF(E448="A",'0. Oppsett'!$C$23,IF(E448="B",'0. Oppsett'!$C$24,IF(E448="C",'0. Oppsett'!$C$25,""))),"")</f>
        <v/>
      </c>
      <c r="G448" s="138"/>
      <c r="H448" s="139"/>
      <c r="I448" s="139" t="str">
        <f>IF(OR(E448="",H448="",NOT(AND(ISNUMBER(F448),ISNUMBER(H448)))),"",H448*F448*(1+'0. Oppsett'!$C$11))</f>
        <v/>
      </c>
    </row>
    <row r="449" spans="1:9" x14ac:dyDescent="0.25">
      <c r="A449" s="134"/>
      <c r="B449" s="90"/>
      <c r="C449" s="136"/>
      <c r="D449" s="136"/>
      <c r="E449" s="19"/>
      <c r="F449" s="137" t="str">
        <f>IFERROR(IF(E449="A",'0. Oppsett'!$C$23,IF(E449="B",'0. Oppsett'!$C$24,IF(E449="C",'0. Oppsett'!$C$25,""))),"")</f>
        <v/>
      </c>
      <c r="G449" s="138"/>
      <c r="H449" s="139"/>
      <c r="I449" s="139" t="str">
        <f>IF(OR(E449="",H449="",NOT(AND(ISNUMBER(F449),ISNUMBER(H449)))),"",H449*F449*(1+'0. Oppsett'!$C$11))</f>
        <v/>
      </c>
    </row>
    <row r="450" spans="1:9" x14ac:dyDescent="0.25">
      <c r="A450" s="134"/>
      <c r="B450" s="90"/>
      <c r="C450" s="136"/>
      <c r="D450" s="136"/>
      <c r="E450" s="19"/>
      <c r="F450" s="137" t="str">
        <f>IFERROR(IF(E450="A",'0. Oppsett'!$C$23,IF(E450="B",'0. Oppsett'!$C$24,IF(E450="C",'0. Oppsett'!$C$25,""))),"")</f>
        <v/>
      </c>
      <c r="G450" s="138"/>
      <c r="H450" s="139"/>
      <c r="I450" s="139" t="str">
        <f>IF(OR(E450="",H450="",NOT(AND(ISNUMBER(F450),ISNUMBER(H450)))),"",H450*F450*(1+'0. Oppsett'!$C$11))</f>
        <v/>
      </c>
    </row>
    <row r="451" spans="1:9" x14ac:dyDescent="0.25">
      <c r="A451" s="134"/>
      <c r="B451" s="90"/>
      <c r="C451" s="136"/>
      <c r="D451" s="136"/>
      <c r="E451" s="19"/>
      <c r="F451" s="137" t="str">
        <f>IFERROR(IF(E451="A",'0. Oppsett'!$C$23,IF(E451="B",'0. Oppsett'!$C$24,IF(E451="C",'0. Oppsett'!$C$25,""))),"")</f>
        <v/>
      </c>
      <c r="G451" s="138"/>
      <c r="H451" s="139"/>
      <c r="I451" s="139" t="str">
        <f>IF(OR(E451="",H451="",NOT(AND(ISNUMBER(F451),ISNUMBER(H451)))),"",H451*F451*(1+'0. Oppsett'!$C$11))</f>
        <v/>
      </c>
    </row>
    <row r="452" spans="1:9" x14ac:dyDescent="0.25">
      <c r="A452" s="134"/>
      <c r="B452" s="90"/>
      <c r="C452" s="136"/>
      <c r="D452" s="136"/>
      <c r="E452" s="19"/>
      <c r="F452" s="137" t="str">
        <f>IFERROR(IF(E452="A",'0. Oppsett'!$C$23,IF(E452="B",'0. Oppsett'!$C$24,IF(E452="C",'0. Oppsett'!$C$25,""))),"")</f>
        <v/>
      </c>
      <c r="G452" s="138"/>
      <c r="H452" s="139"/>
      <c r="I452" s="139" t="str">
        <f>IF(OR(E452="",H452="",NOT(AND(ISNUMBER(F452),ISNUMBER(H452)))),"",H452*F452*(1+'0. Oppsett'!$C$11))</f>
        <v/>
      </c>
    </row>
    <row r="453" spans="1:9" x14ac:dyDescent="0.25">
      <c r="A453" s="134"/>
      <c r="B453" s="90"/>
      <c r="C453" s="136"/>
      <c r="D453" s="136"/>
      <c r="E453" s="19"/>
      <c r="F453" s="137" t="str">
        <f>IFERROR(IF(E453="A",'0. Oppsett'!$C$23,IF(E453="B",'0. Oppsett'!$C$24,IF(E453="C",'0. Oppsett'!$C$25,""))),"")</f>
        <v/>
      </c>
      <c r="G453" s="138"/>
      <c r="H453" s="139"/>
      <c r="I453" s="139" t="str">
        <f>IF(OR(E453="",H453="",NOT(AND(ISNUMBER(F453),ISNUMBER(H453)))),"",H453*F453*(1+'0. Oppsett'!$C$11))</f>
        <v/>
      </c>
    </row>
    <row r="454" spans="1:9" x14ac:dyDescent="0.25">
      <c r="A454" s="134"/>
      <c r="B454" s="90"/>
      <c r="C454" s="136"/>
      <c r="D454" s="136"/>
      <c r="E454" s="19"/>
      <c r="F454" s="137" t="str">
        <f>IFERROR(IF(E454="A",'0. Oppsett'!$C$23,IF(E454="B",'0. Oppsett'!$C$24,IF(E454="C",'0. Oppsett'!$C$25,""))),"")</f>
        <v/>
      </c>
      <c r="G454" s="138"/>
      <c r="H454" s="139"/>
      <c r="I454" s="139" t="str">
        <f>IF(OR(E454="",H454="",NOT(AND(ISNUMBER(F454),ISNUMBER(H454)))),"",H454*F454*(1+'0. Oppsett'!$C$11))</f>
        <v/>
      </c>
    </row>
    <row r="455" spans="1:9" x14ac:dyDescent="0.25">
      <c r="A455" s="134"/>
      <c r="B455" s="90"/>
      <c r="C455" s="136"/>
      <c r="D455" s="136"/>
      <c r="E455" s="19"/>
      <c r="F455" s="137" t="str">
        <f>IFERROR(IF(E455="A",'0. Oppsett'!$C$23,IF(E455="B",'0. Oppsett'!$C$24,IF(E455="C",'0. Oppsett'!$C$25,""))),"")</f>
        <v/>
      </c>
      <c r="G455" s="138"/>
      <c r="H455" s="139"/>
      <c r="I455" s="139" t="str">
        <f>IF(OR(E455="",H455="",NOT(AND(ISNUMBER(F455),ISNUMBER(H455)))),"",H455*F455*(1+'0. Oppsett'!$C$11))</f>
        <v/>
      </c>
    </row>
    <row r="456" spans="1:9" x14ac:dyDescent="0.25">
      <c r="A456" s="134"/>
      <c r="B456" s="90"/>
      <c r="C456" s="136"/>
      <c r="D456" s="136"/>
      <c r="E456" s="19"/>
      <c r="F456" s="137" t="str">
        <f>IFERROR(IF(E456="A",'0. Oppsett'!$C$23,IF(E456="B",'0. Oppsett'!$C$24,IF(E456="C",'0. Oppsett'!$C$25,""))),"")</f>
        <v/>
      </c>
      <c r="G456" s="138"/>
      <c r="H456" s="139"/>
      <c r="I456" s="139" t="str">
        <f>IF(OR(E456="",H456="",NOT(AND(ISNUMBER(F456),ISNUMBER(H456)))),"",H456*F456*(1+'0. Oppsett'!$C$11))</f>
        <v/>
      </c>
    </row>
    <row r="457" spans="1:9" x14ac:dyDescent="0.25">
      <c r="A457" s="134"/>
      <c r="B457" s="90"/>
      <c r="C457" s="136"/>
      <c r="D457" s="136"/>
      <c r="E457" s="19"/>
      <c r="F457" s="137" t="str">
        <f>IFERROR(IF(E457="A",'0. Oppsett'!$C$23,IF(E457="B",'0. Oppsett'!$C$24,IF(E457="C",'0. Oppsett'!$C$25,""))),"")</f>
        <v/>
      </c>
      <c r="G457" s="138"/>
      <c r="H457" s="139"/>
      <c r="I457" s="139" t="str">
        <f>IF(OR(E457="",H457="",NOT(AND(ISNUMBER(F457),ISNUMBER(H457)))),"",H457*F457*(1+'0. Oppsett'!$C$11))</f>
        <v/>
      </c>
    </row>
    <row r="458" spans="1:9" x14ac:dyDescent="0.25">
      <c r="A458" s="134"/>
      <c r="B458" s="90"/>
      <c r="C458" s="136"/>
      <c r="D458" s="136"/>
      <c r="E458" s="19"/>
      <c r="F458" s="137" t="str">
        <f>IFERROR(IF(E458="A",'0. Oppsett'!$C$23,IF(E458="B",'0. Oppsett'!$C$24,IF(E458="C",'0. Oppsett'!$C$25,""))),"")</f>
        <v/>
      </c>
      <c r="G458" s="138"/>
      <c r="H458" s="139"/>
      <c r="I458" s="139" t="str">
        <f>IF(OR(E458="",H458="",NOT(AND(ISNUMBER(F458),ISNUMBER(H458)))),"",H458*F458*(1+'0. Oppsett'!$C$11))</f>
        <v/>
      </c>
    </row>
    <row r="459" spans="1:9" x14ac:dyDescent="0.25">
      <c r="A459" s="134"/>
      <c r="B459" s="90"/>
      <c r="C459" s="136"/>
      <c r="D459" s="136"/>
      <c r="E459" s="19"/>
      <c r="F459" s="137" t="str">
        <f>IFERROR(IF(E459="A",'0. Oppsett'!$C$23,IF(E459="B",'0. Oppsett'!$C$24,IF(E459="C",'0. Oppsett'!$C$25,""))),"")</f>
        <v/>
      </c>
      <c r="G459" s="138"/>
      <c r="H459" s="139"/>
      <c r="I459" s="139" t="str">
        <f>IF(OR(E459="",H459="",NOT(AND(ISNUMBER(F459),ISNUMBER(H459)))),"",H459*F459*(1+'0. Oppsett'!$C$11))</f>
        <v/>
      </c>
    </row>
    <row r="460" spans="1:9" x14ac:dyDescent="0.25">
      <c r="A460" s="134"/>
      <c r="B460" s="90"/>
      <c r="C460" s="136"/>
      <c r="D460" s="136"/>
      <c r="E460" s="19"/>
      <c r="F460" s="137" t="str">
        <f>IFERROR(IF(E460="A",'0. Oppsett'!$C$23,IF(E460="B",'0. Oppsett'!$C$24,IF(E460="C",'0. Oppsett'!$C$25,""))),"")</f>
        <v/>
      </c>
      <c r="G460" s="138"/>
      <c r="H460" s="139"/>
      <c r="I460" s="139" t="str">
        <f>IF(OR(E460="",H460="",NOT(AND(ISNUMBER(F460),ISNUMBER(H460)))),"",H460*F460*(1+'0. Oppsett'!$C$11))</f>
        <v/>
      </c>
    </row>
    <row r="461" spans="1:9" x14ac:dyDescent="0.25">
      <c r="A461" s="134"/>
      <c r="B461" s="90"/>
      <c r="C461" s="136"/>
      <c r="D461" s="136"/>
      <c r="E461" s="19"/>
      <c r="F461" s="137" t="str">
        <f>IFERROR(IF(E461="A",'0. Oppsett'!$C$23,IF(E461="B",'0. Oppsett'!$C$24,IF(E461="C",'0. Oppsett'!$C$25,""))),"")</f>
        <v/>
      </c>
      <c r="G461" s="138"/>
      <c r="H461" s="139"/>
      <c r="I461" s="139" t="str">
        <f>IF(OR(E461="",H461="",NOT(AND(ISNUMBER(F461),ISNUMBER(H461)))),"",H461*F461*(1+'0. Oppsett'!$C$11))</f>
        <v/>
      </c>
    </row>
    <row r="462" spans="1:9" x14ac:dyDescent="0.25">
      <c r="A462" s="134"/>
      <c r="B462" s="90"/>
      <c r="C462" s="136"/>
      <c r="D462" s="136"/>
      <c r="E462" s="19"/>
      <c r="F462" s="137" t="str">
        <f>IFERROR(IF(E462="A",'0. Oppsett'!$C$23,IF(E462="B",'0. Oppsett'!$C$24,IF(E462="C",'0. Oppsett'!$C$25,""))),"")</f>
        <v/>
      </c>
      <c r="G462" s="138"/>
      <c r="H462" s="139"/>
      <c r="I462" s="139" t="str">
        <f>IF(OR(E462="",H462="",NOT(AND(ISNUMBER(F462),ISNUMBER(H462)))),"",H462*F462*(1+'0. Oppsett'!$C$11))</f>
        <v/>
      </c>
    </row>
    <row r="463" spans="1:9" x14ac:dyDescent="0.25">
      <c r="A463" s="134"/>
      <c r="B463" s="90"/>
      <c r="C463" s="136"/>
      <c r="D463" s="136"/>
      <c r="E463" s="19"/>
      <c r="F463" s="137" t="str">
        <f>IFERROR(IF(E463="A",'0. Oppsett'!$C$23,IF(E463="B",'0. Oppsett'!$C$24,IF(E463="C",'0. Oppsett'!$C$25,""))),"")</f>
        <v/>
      </c>
      <c r="G463" s="138"/>
      <c r="H463" s="139"/>
      <c r="I463" s="139" t="str">
        <f>IF(OR(E463="",H463="",NOT(AND(ISNUMBER(F463),ISNUMBER(H463)))),"",H463*F463*(1+'0. Oppsett'!$C$11))</f>
        <v/>
      </c>
    </row>
    <row r="464" spans="1:9" x14ac:dyDescent="0.25">
      <c r="A464" s="134"/>
      <c r="B464" s="90"/>
      <c r="C464" s="136"/>
      <c r="D464" s="136"/>
      <c r="E464" s="19"/>
      <c r="F464" s="137" t="str">
        <f>IFERROR(IF(E464="A",'0. Oppsett'!$C$23,IF(E464="B",'0. Oppsett'!$C$24,IF(E464="C",'0. Oppsett'!$C$25,""))),"")</f>
        <v/>
      </c>
      <c r="G464" s="138"/>
      <c r="H464" s="139"/>
      <c r="I464" s="139" t="str">
        <f>IF(OR(E464="",H464="",NOT(AND(ISNUMBER(F464),ISNUMBER(H464)))),"",H464*F464*(1+'0. Oppsett'!$C$11))</f>
        <v/>
      </c>
    </row>
    <row r="465" spans="1:9" x14ac:dyDescent="0.25">
      <c r="A465" s="134"/>
      <c r="B465" s="90"/>
      <c r="C465" s="136"/>
      <c r="D465" s="136"/>
      <c r="E465" s="19"/>
      <c r="F465" s="137" t="str">
        <f>IFERROR(IF(E465="A",'0. Oppsett'!$C$23,IF(E465="B",'0. Oppsett'!$C$24,IF(E465="C",'0. Oppsett'!$C$25,""))),"")</f>
        <v/>
      </c>
      <c r="G465" s="138"/>
      <c r="H465" s="139"/>
      <c r="I465" s="139" t="str">
        <f>IF(OR(E465="",H465="",NOT(AND(ISNUMBER(F465),ISNUMBER(H465)))),"",H465*F465*(1+'0. Oppsett'!$C$11))</f>
        <v/>
      </c>
    </row>
    <row r="466" spans="1:9" x14ac:dyDescent="0.25">
      <c r="A466" s="134"/>
      <c r="B466" s="90"/>
      <c r="C466" s="136"/>
      <c r="D466" s="136"/>
      <c r="E466" s="19"/>
      <c r="F466" s="137" t="str">
        <f>IFERROR(IF(E466="A",'0. Oppsett'!$C$23,IF(E466="B",'0. Oppsett'!$C$24,IF(E466="C",'0. Oppsett'!$C$25,""))),"")</f>
        <v/>
      </c>
      <c r="G466" s="138"/>
      <c r="H466" s="139"/>
      <c r="I466" s="139" t="str">
        <f>IF(OR(E466="",H466="",NOT(AND(ISNUMBER(F466),ISNUMBER(H466)))),"",H466*F466*(1+'0. Oppsett'!$C$11))</f>
        <v/>
      </c>
    </row>
    <row r="467" spans="1:9" x14ac:dyDescent="0.25">
      <c r="A467" s="134"/>
      <c r="B467" s="90"/>
      <c r="C467" s="136"/>
      <c r="D467" s="136"/>
      <c r="E467" s="19"/>
      <c r="F467" s="137" t="str">
        <f>IFERROR(IF(E467="A",'0. Oppsett'!$C$23,IF(E467="B",'0. Oppsett'!$C$24,IF(E467="C",'0. Oppsett'!$C$25,""))),"")</f>
        <v/>
      </c>
      <c r="G467" s="138"/>
      <c r="H467" s="139"/>
      <c r="I467" s="139" t="str">
        <f>IF(OR(E467="",H467="",NOT(AND(ISNUMBER(F467),ISNUMBER(H467)))),"",H467*F467*(1+'0. Oppsett'!$C$11))</f>
        <v/>
      </c>
    </row>
    <row r="468" spans="1:9" x14ac:dyDescent="0.25">
      <c r="A468" s="134"/>
      <c r="B468" s="90"/>
      <c r="C468" s="136"/>
      <c r="D468" s="136"/>
      <c r="E468" s="19"/>
      <c r="F468" s="137" t="str">
        <f>IFERROR(IF(E468="A",'0. Oppsett'!$C$23,IF(E468="B",'0. Oppsett'!$C$24,IF(E468="C",'0. Oppsett'!$C$25,""))),"")</f>
        <v/>
      </c>
      <c r="G468" s="138"/>
      <c r="H468" s="139"/>
      <c r="I468" s="139" t="str">
        <f>IF(OR(E468="",H468="",NOT(AND(ISNUMBER(F468),ISNUMBER(H468)))),"",H468*F468*(1+'0. Oppsett'!$C$11))</f>
        <v/>
      </c>
    </row>
    <row r="469" spans="1:9" x14ac:dyDescent="0.25">
      <c r="A469" s="134"/>
      <c r="B469" s="90"/>
      <c r="C469" s="136"/>
      <c r="D469" s="136"/>
      <c r="E469" s="19"/>
      <c r="F469" s="137" t="str">
        <f>IFERROR(IF(E469="A",'0. Oppsett'!$C$23,IF(E469="B",'0. Oppsett'!$C$24,IF(E469="C",'0. Oppsett'!$C$25,""))),"")</f>
        <v/>
      </c>
      <c r="G469" s="138"/>
      <c r="H469" s="139"/>
      <c r="I469" s="139" t="str">
        <f>IF(OR(E469="",H469="",NOT(AND(ISNUMBER(F469),ISNUMBER(H469)))),"",H469*F469*(1+'0. Oppsett'!$C$11))</f>
        <v/>
      </c>
    </row>
    <row r="470" spans="1:9" x14ac:dyDescent="0.25">
      <c r="A470" s="134"/>
      <c r="B470" s="90"/>
      <c r="C470" s="136"/>
      <c r="D470" s="136"/>
      <c r="E470" s="19"/>
      <c r="F470" s="137" t="str">
        <f>IFERROR(IF(E470="A",'0. Oppsett'!$C$23,IF(E470="B",'0. Oppsett'!$C$24,IF(E470="C",'0. Oppsett'!$C$25,""))),"")</f>
        <v/>
      </c>
      <c r="G470" s="138"/>
      <c r="H470" s="139"/>
      <c r="I470" s="139" t="str">
        <f>IF(OR(E470="",H470="",NOT(AND(ISNUMBER(F470),ISNUMBER(H470)))),"",H470*F470*(1+'0. Oppsett'!$C$11))</f>
        <v/>
      </c>
    </row>
    <row r="471" spans="1:9" x14ac:dyDescent="0.25">
      <c r="A471" s="134"/>
      <c r="B471" s="90"/>
      <c r="C471" s="136"/>
      <c r="D471" s="136"/>
      <c r="E471" s="19"/>
      <c r="F471" s="137" t="str">
        <f>IFERROR(IF(E471="A",'0. Oppsett'!$C$23,IF(E471="B",'0. Oppsett'!$C$24,IF(E471="C",'0. Oppsett'!$C$25,""))),"")</f>
        <v/>
      </c>
      <c r="G471" s="138"/>
      <c r="H471" s="139"/>
      <c r="I471" s="139" t="str">
        <f>IF(OR(E471="",H471="",NOT(AND(ISNUMBER(F471),ISNUMBER(H471)))),"",H471*F471*(1+'0. Oppsett'!$C$11))</f>
        <v/>
      </c>
    </row>
    <row r="472" spans="1:9" x14ac:dyDescent="0.25">
      <c r="A472" s="134"/>
      <c r="B472" s="90"/>
      <c r="C472" s="136"/>
      <c r="D472" s="136"/>
      <c r="E472" s="19"/>
      <c r="F472" s="137" t="str">
        <f>IFERROR(IF(E472="A",'0. Oppsett'!$C$23,IF(E472="B",'0. Oppsett'!$C$24,IF(E472="C",'0. Oppsett'!$C$25,""))),"")</f>
        <v/>
      </c>
      <c r="G472" s="138"/>
      <c r="H472" s="139"/>
      <c r="I472" s="139" t="str">
        <f>IF(OR(E472="",H472="",NOT(AND(ISNUMBER(F472),ISNUMBER(H472)))),"",H472*F472*(1+'0. Oppsett'!$C$11))</f>
        <v/>
      </c>
    </row>
    <row r="473" spans="1:9" x14ac:dyDescent="0.25">
      <c r="A473" s="134"/>
      <c r="B473" s="90"/>
      <c r="C473" s="136"/>
      <c r="D473" s="136"/>
      <c r="E473" s="19"/>
      <c r="F473" s="137" t="str">
        <f>IFERROR(IF(E473="A",'0. Oppsett'!$C$23,IF(E473="B",'0. Oppsett'!$C$24,IF(E473="C",'0. Oppsett'!$C$25,""))),"")</f>
        <v/>
      </c>
      <c r="G473" s="138"/>
      <c r="H473" s="139"/>
      <c r="I473" s="139" t="str">
        <f>IF(OR(E473="",H473="",NOT(AND(ISNUMBER(F473),ISNUMBER(H473)))),"",H473*F473*(1+'0. Oppsett'!$C$11))</f>
        <v/>
      </c>
    </row>
    <row r="474" spans="1:9" x14ac:dyDescent="0.25">
      <c r="A474" s="134"/>
      <c r="B474" s="90"/>
      <c r="C474" s="136"/>
      <c r="D474" s="136"/>
      <c r="E474" s="19"/>
      <c r="F474" s="137" t="str">
        <f>IFERROR(IF(E474="A",'0. Oppsett'!$C$23,IF(E474="B",'0. Oppsett'!$C$24,IF(E474="C",'0. Oppsett'!$C$25,""))),"")</f>
        <v/>
      </c>
      <c r="G474" s="138"/>
      <c r="H474" s="139"/>
      <c r="I474" s="139" t="str">
        <f>IF(OR(E474="",H474="",NOT(AND(ISNUMBER(F474),ISNUMBER(H474)))),"",H474*F474*(1+'0. Oppsett'!$C$11))</f>
        <v/>
      </c>
    </row>
    <row r="475" spans="1:9" x14ac:dyDescent="0.25">
      <c r="A475" s="134"/>
      <c r="B475" s="90"/>
      <c r="C475" s="136"/>
      <c r="D475" s="136"/>
      <c r="E475" s="19"/>
      <c r="F475" s="137" t="str">
        <f>IFERROR(IF(E475="A",'0. Oppsett'!$C$23,IF(E475="B",'0. Oppsett'!$C$24,IF(E475="C",'0. Oppsett'!$C$25,""))),"")</f>
        <v/>
      </c>
      <c r="G475" s="138"/>
      <c r="H475" s="139"/>
      <c r="I475" s="139" t="str">
        <f>IF(OR(E475="",H475="",NOT(AND(ISNUMBER(F475),ISNUMBER(H475)))),"",H475*F475*(1+'0. Oppsett'!$C$11))</f>
        <v/>
      </c>
    </row>
    <row r="476" spans="1:9" x14ac:dyDescent="0.25">
      <c r="A476" s="134"/>
      <c r="B476" s="90"/>
      <c r="C476" s="136"/>
      <c r="D476" s="136"/>
      <c r="E476" s="19"/>
      <c r="F476" s="137" t="str">
        <f>IFERROR(IF(E476="A",'0. Oppsett'!$C$23,IF(E476="B",'0. Oppsett'!$C$24,IF(E476="C",'0. Oppsett'!$C$25,""))),"")</f>
        <v/>
      </c>
      <c r="G476" s="138"/>
      <c r="H476" s="139"/>
      <c r="I476" s="139" t="str">
        <f>IF(OR(E476="",H476="",NOT(AND(ISNUMBER(F476),ISNUMBER(H476)))),"",H476*F476*(1+'0. Oppsett'!$C$11))</f>
        <v/>
      </c>
    </row>
    <row r="477" spans="1:9" x14ac:dyDescent="0.25">
      <c r="A477" s="134"/>
      <c r="B477" s="90"/>
      <c r="C477" s="136"/>
      <c r="D477" s="136"/>
      <c r="E477" s="19"/>
      <c r="F477" s="137" t="str">
        <f>IFERROR(IF(E477="A",'0. Oppsett'!$C$23,IF(E477="B",'0. Oppsett'!$C$24,IF(E477="C",'0. Oppsett'!$C$25,""))),"")</f>
        <v/>
      </c>
      <c r="G477" s="138"/>
      <c r="H477" s="139"/>
      <c r="I477" s="139" t="str">
        <f>IF(OR(E477="",H477="",NOT(AND(ISNUMBER(F477),ISNUMBER(H477)))),"",H477*F477*(1+'0. Oppsett'!$C$11))</f>
        <v/>
      </c>
    </row>
    <row r="478" spans="1:9" x14ac:dyDescent="0.25">
      <c r="A478" s="134"/>
      <c r="B478" s="90"/>
      <c r="C478" s="136"/>
      <c r="D478" s="136"/>
      <c r="E478" s="19"/>
      <c r="F478" s="137" t="str">
        <f>IFERROR(IF(E478="A",'0. Oppsett'!$C$23,IF(E478="B",'0. Oppsett'!$C$24,IF(E478="C",'0. Oppsett'!$C$25,""))),"")</f>
        <v/>
      </c>
      <c r="G478" s="138"/>
      <c r="H478" s="139"/>
      <c r="I478" s="139" t="str">
        <f>IF(OR(E478="",H478="",NOT(AND(ISNUMBER(F478),ISNUMBER(H478)))),"",H478*F478*(1+'0. Oppsett'!$C$11))</f>
        <v/>
      </c>
    </row>
    <row r="479" spans="1:9" x14ac:dyDescent="0.25">
      <c r="A479" s="134"/>
      <c r="B479" s="90"/>
      <c r="C479" s="136"/>
      <c r="D479" s="136"/>
      <c r="E479" s="19"/>
      <c r="F479" s="137" t="str">
        <f>IFERROR(IF(E479="A",'0. Oppsett'!$C$23,IF(E479="B",'0. Oppsett'!$C$24,IF(E479="C",'0. Oppsett'!$C$25,""))),"")</f>
        <v/>
      </c>
      <c r="G479" s="138"/>
      <c r="H479" s="139"/>
      <c r="I479" s="139" t="str">
        <f>IF(OR(E479="",H479="",NOT(AND(ISNUMBER(F479),ISNUMBER(H479)))),"",H479*F479*(1+'0. Oppsett'!$C$11))</f>
        <v/>
      </c>
    </row>
    <row r="480" spans="1:9" x14ac:dyDescent="0.25">
      <c r="A480" s="134"/>
      <c r="B480" s="90"/>
      <c r="C480" s="136"/>
      <c r="D480" s="136"/>
      <c r="E480" s="19"/>
      <c r="F480" s="137" t="str">
        <f>IFERROR(IF(E480="A",'0. Oppsett'!$C$23,IF(E480="B",'0. Oppsett'!$C$24,IF(E480="C",'0. Oppsett'!$C$25,""))),"")</f>
        <v/>
      </c>
      <c r="G480" s="138"/>
      <c r="H480" s="139"/>
      <c r="I480" s="139" t="str">
        <f>IF(OR(E480="",H480="",NOT(AND(ISNUMBER(F480),ISNUMBER(H480)))),"",H480*F480*(1+'0. Oppsett'!$C$11))</f>
        <v/>
      </c>
    </row>
    <row r="481" spans="1:9" x14ac:dyDescent="0.25">
      <c r="A481" s="134"/>
      <c r="B481" s="90"/>
      <c r="C481" s="136"/>
      <c r="D481" s="136"/>
      <c r="E481" s="19"/>
      <c r="F481" s="137" t="str">
        <f>IFERROR(IF(E481="A",'0. Oppsett'!$C$23,IF(E481="B",'0. Oppsett'!$C$24,IF(E481="C",'0. Oppsett'!$C$25,""))),"")</f>
        <v/>
      </c>
      <c r="G481" s="138"/>
      <c r="H481" s="139"/>
      <c r="I481" s="139" t="str">
        <f>IF(OR(E481="",H481="",NOT(AND(ISNUMBER(F481),ISNUMBER(H481)))),"",H481*F481*(1+'0. Oppsett'!$C$11))</f>
        <v/>
      </c>
    </row>
    <row r="482" spans="1:9" x14ac:dyDescent="0.25">
      <c r="A482" s="134"/>
      <c r="B482" s="90"/>
      <c r="C482" s="136"/>
      <c r="D482" s="136"/>
      <c r="E482" s="19"/>
      <c r="F482" s="137" t="str">
        <f>IFERROR(IF(E482="A",'0. Oppsett'!$C$23,IF(E482="B",'0. Oppsett'!$C$24,IF(E482="C",'0. Oppsett'!$C$25,""))),"")</f>
        <v/>
      </c>
      <c r="G482" s="138"/>
      <c r="H482" s="139"/>
      <c r="I482" s="139" t="str">
        <f>IF(OR(E482="",H482="",NOT(AND(ISNUMBER(F482),ISNUMBER(H482)))),"",H482*F482*(1+'0. Oppsett'!$C$11))</f>
        <v/>
      </c>
    </row>
    <row r="483" spans="1:9" x14ac:dyDescent="0.25">
      <c r="A483" s="134"/>
      <c r="B483" s="90"/>
      <c r="C483" s="136"/>
      <c r="D483" s="136"/>
      <c r="E483" s="19"/>
      <c r="F483" s="137" t="str">
        <f>IFERROR(IF(E483="A",'0. Oppsett'!$C$23,IF(E483="B",'0. Oppsett'!$C$24,IF(E483="C",'0. Oppsett'!$C$25,""))),"")</f>
        <v/>
      </c>
      <c r="G483" s="138"/>
      <c r="H483" s="139"/>
      <c r="I483" s="139" t="str">
        <f>IF(OR(E483="",H483="",NOT(AND(ISNUMBER(F483),ISNUMBER(H483)))),"",H483*F483*(1+'0. Oppsett'!$C$11))</f>
        <v/>
      </c>
    </row>
    <row r="484" spans="1:9" x14ac:dyDescent="0.25">
      <c r="A484" s="134"/>
      <c r="B484" s="90"/>
      <c r="C484" s="136"/>
      <c r="D484" s="136"/>
      <c r="E484" s="19"/>
      <c r="F484" s="137" t="str">
        <f>IFERROR(IF(E484="A",'0. Oppsett'!$C$23,IF(E484="B",'0. Oppsett'!$C$24,IF(E484="C",'0. Oppsett'!$C$25,""))),"")</f>
        <v/>
      </c>
      <c r="G484" s="138"/>
      <c r="H484" s="139"/>
      <c r="I484" s="139" t="str">
        <f>IF(OR(E484="",H484="",NOT(AND(ISNUMBER(F484),ISNUMBER(H484)))),"",H484*F484*(1+'0. Oppsett'!$C$11))</f>
        <v/>
      </c>
    </row>
    <row r="485" spans="1:9" x14ac:dyDescent="0.25">
      <c r="A485" s="134"/>
      <c r="B485" s="90"/>
      <c r="C485" s="136"/>
      <c r="D485" s="136"/>
      <c r="E485" s="19"/>
      <c r="F485" s="137" t="str">
        <f>IFERROR(IF(E485="A",'0. Oppsett'!$C$23,IF(E485="B",'0. Oppsett'!$C$24,IF(E485="C",'0. Oppsett'!$C$25,""))),"")</f>
        <v/>
      </c>
      <c r="G485" s="138"/>
      <c r="H485" s="139"/>
      <c r="I485" s="139" t="str">
        <f>IF(OR(E485="",H485="",NOT(AND(ISNUMBER(F485),ISNUMBER(H485)))),"",H485*F485*(1+'0. Oppsett'!$C$11))</f>
        <v/>
      </c>
    </row>
    <row r="486" spans="1:9" x14ac:dyDescent="0.25">
      <c r="A486" s="134"/>
      <c r="B486" s="90"/>
      <c r="C486" s="136"/>
      <c r="D486" s="136"/>
      <c r="E486" s="19"/>
      <c r="F486" s="137" t="str">
        <f>IFERROR(IF(E486="A",'0. Oppsett'!$C$23,IF(E486="B",'0. Oppsett'!$C$24,IF(E486="C",'0. Oppsett'!$C$25,""))),"")</f>
        <v/>
      </c>
      <c r="G486" s="138"/>
      <c r="H486" s="139"/>
      <c r="I486" s="139" t="str">
        <f>IF(OR(E486="",H486="",NOT(AND(ISNUMBER(F486),ISNUMBER(H486)))),"",H486*F486*(1+'0. Oppsett'!$C$11))</f>
        <v/>
      </c>
    </row>
    <row r="487" spans="1:9" x14ac:dyDescent="0.25">
      <c r="A487" s="134"/>
      <c r="B487" s="90"/>
      <c r="C487" s="136"/>
      <c r="D487" s="136"/>
      <c r="E487" s="19"/>
      <c r="F487" s="137" t="str">
        <f>IFERROR(IF(E487="A",'0. Oppsett'!$C$23,IF(E487="B",'0. Oppsett'!$C$24,IF(E487="C",'0. Oppsett'!$C$25,""))),"")</f>
        <v/>
      </c>
      <c r="G487" s="138"/>
      <c r="H487" s="139"/>
      <c r="I487" s="139" t="str">
        <f>IF(OR(E487="",H487="",NOT(AND(ISNUMBER(F487),ISNUMBER(H487)))),"",H487*F487*(1+'0. Oppsett'!$C$11))</f>
        <v/>
      </c>
    </row>
    <row r="488" spans="1:9" x14ac:dyDescent="0.25">
      <c r="A488" s="134"/>
      <c r="B488" s="90"/>
      <c r="C488" s="136"/>
      <c r="D488" s="136"/>
      <c r="E488" s="19"/>
      <c r="F488" s="137" t="str">
        <f>IFERROR(IF(E488="A",'0. Oppsett'!$C$23,IF(E488="B",'0. Oppsett'!$C$24,IF(E488="C",'0. Oppsett'!$C$25,""))),"")</f>
        <v/>
      </c>
      <c r="G488" s="138"/>
      <c r="H488" s="139"/>
      <c r="I488" s="139" t="str">
        <f>IF(OR(E488="",H488="",NOT(AND(ISNUMBER(F488),ISNUMBER(H488)))),"",H488*F488*(1+'0. Oppsett'!$C$11))</f>
        <v/>
      </c>
    </row>
    <row r="489" spans="1:9" x14ac:dyDescent="0.25">
      <c r="A489" s="134"/>
      <c r="B489" s="90"/>
      <c r="C489" s="136"/>
      <c r="D489" s="136"/>
      <c r="E489" s="19"/>
      <c r="F489" s="137" t="str">
        <f>IFERROR(IF(E489="A",'0. Oppsett'!$C$23,IF(E489="B",'0. Oppsett'!$C$24,IF(E489="C",'0. Oppsett'!$C$25,""))),"")</f>
        <v/>
      </c>
      <c r="G489" s="138"/>
      <c r="H489" s="139"/>
      <c r="I489" s="139" t="str">
        <f>IF(OR(E489="",H489="",NOT(AND(ISNUMBER(F489),ISNUMBER(H489)))),"",H489*F489*(1+'0. Oppsett'!$C$11))</f>
        <v/>
      </c>
    </row>
    <row r="490" spans="1:9" x14ac:dyDescent="0.25">
      <c r="A490" s="134"/>
      <c r="B490" s="90"/>
      <c r="C490" s="136"/>
      <c r="D490" s="136"/>
      <c r="E490" s="19"/>
      <c r="F490" s="137" t="str">
        <f>IFERROR(IF(E490="A",'0. Oppsett'!$C$23,IF(E490="B",'0. Oppsett'!$C$24,IF(E490="C",'0. Oppsett'!$C$25,""))),"")</f>
        <v/>
      </c>
      <c r="G490" s="138"/>
      <c r="H490" s="139"/>
      <c r="I490" s="139" t="str">
        <f>IF(OR(E490="",H490="",NOT(AND(ISNUMBER(F490),ISNUMBER(H490)))),"",H490*F490*(1+'0. Oppsett'!$C$11))</f>
        <v/>
      </c>
    </row>
    <row r="491" spans="1:9" x14ac:dyDescent="0.25">
      <c r="A491" s="134"/>
      <c r="B491" s="90"/>
      <c r="C491" s="136"/>
      <c r="D491" s="136"/>
      <c r="E491" s="19"/>
      <c r="F491" s="137" t="str">
        <f>IFERROR(IF(E491="A",'0. Oppsett'!$C$23,IF(E491="B",'0. Oppsett'!$C$24,IF(E491="C",'0. Oppsett'!$C$25,""))),"")</f>
        <v/>
      </c>
      <c r="G491" s="138"/>
      <c r="H491" s="139"/>
      <c r="I491" s="139" t="str">
        <f>IF(OR(E491="",H491="",NOT(AND(ISNUMBER(F491),ISNUMBER(H491)))),"",H491*F491*(1+'0. Oppsett'!$C$11))</f>
        <v/>
      </c>
    </row>
    <row r="492" spans="1:9" x14ac:dyDescent="0.25">
      <c r="A492" s="134"/>
      <c r="B492" s="90"/>
      <c r="C492" s="136"/>
      <c r="D492" s="136"/>
      <c r="E492" s="19"/>
      <c r="F492" s="137" t="str">
        <f>IFERROR(IF(E492="A",'0. Oppsett'!$C$23,IF(E492="B",'0. Oppsett'!$C$24,IF(E492="C",'0. Oppsett'!$C$25,""))),"")</f>
        <v/>
      </c>
      <c r="G492" s="138"/>
      <c r="H492" s="139"/>
      <c r="I492" s="139" t="str">
        <f>IF(OR(E492="",H492="",NOT(AND(ISNUMBER(F492),ISNUMBER(H492)))),"",H492*F492*(1+'0. Oppsett'!$C$11))</f>
        <v/>
      </c>
    </row>
    <row r="493" spans="1:9" x14ac:dyDescent="0.25">
      <c r="A493" s="134"/>
      <c r="B493" s="90"/>
      <c r="C493" s="136"/>
      <c r="D493" s="136"/>
      <c r="E493" s="19"/>
      <c r="F493" s="137" t="str">
        <f>IFERROR(IF(E493="A",'0. Oppsett'!$C$23,IF(E493="B",'0. Oppsett'!$C$24,IF(E493="C",'0. Oppsett'!$C$25,""))),"")</f>
        <v/>
      </c>
      <c r="G493" s="138"/>
      <c r="H493" s="139"/>
      <c r="I493" s="139" t="str">
        <f>IF(OR(E493="",H493="",NOT(AND(ISNUMBER(F493),ISNUMBER(H493)))),"",H493*F493*(1+'0. Oppsett'!$C$11))</f>
        <v/>
      </c>
    </row>
    <row r="494" spans="1:9" x14ac:dyDescent="0.25">
      <c r="A494" s="134"/>
      <c r="B494" s="90"/>
      <c r="C494" s="136"/>
      <c r="D494" s="136"/>
      <c r="E494" s="19"/>
      <c r="F494" s="137" t="str">
        <f>IFERROR(IF(E494="A",'0. Oppsett'!$C$23,IF(E494="B",'0. Oppsett'!$C$24,IF(E494="C",'0. Oppsett'!$C$25,""))),"")</f>
        <v/>
      </c>
      <c r="G494" s="138"/>
      <c r="H494" s="139"/>
      <c r="I494" s="139" t="str">
        <f>IF(OR(E494="",H494="",NOT(AND(ISNUMBER(F494),ISNUMBER(H494)))),"",H494*F494*(1+'0. Oppsett'!$C$11))</f>
        <v/>
      </c>
    </row>
    <row r="495" spans="1:9" x14ac:dyDescent="0.25">
      <c r="A495" s="134"/>
      <c r="B495" s="90"/>
      <c r="C495" s="136"/>
      <c r="D495" s="136"/>
      <c r="E495" s="19"/>
      <c r="F495" s="137" t="str">
        <f>IFERROR(IF(E495="A",'0. Oppsett'!$C$23,IF(E495="B",'0. Oppsett'!$C$24,IF(E495="C",'0. Oppsett'!$C$25,""))),"")</f>
        <v/>
      </c>
      <c r="G495" s="138"/>
      <c r="H495" s="139"/>
      <c r="I495" s="139" t="str">
        <f>IF(OR(E495="",H495="",NOT(AND(ISNUMBER(F495),ISNUMBER(H495)))),"",H495*F495*(1+'0. Oppsett'!$C$11))</f>
        <v/>
      </c>
    </row>
    <row r="496" spans="1:9" x14ac:dyDescent="0.25">
      <c r="A496" s="134"/>
      <c r="B496" s="90"/>
      <c r="C496" s="136"/>
      <c r="D496" s="136"/>
      <c r="E496" s="19"/>
      <c r="F496" s="137" t="str">
        <f>IFERROR(IF(E496="A",'0. Oppsett'!$C$23,IF(E496="B",'0. Oppsett'!$C$24,IF(E496="C",'0. Oppsett'!$C$25,""))),"")</f>
        <v/>
      </c>
      <c r="G496" s="138"/>
      <c r="H496" s="139"/>
      <c r="I496" s="139" t="str">
        <f>IF(OR(E496="",H496="",NOT(AND(ISNUMBER(F496),ISNUMBER(H496)))),"",H496*F496*(1+'0. Oppsett'!$C$11))</f>
        <v/>
      </c>
    </row>
    <row r="497" spans="1:9" x14ac:dyDescent="0.25">
      <c r="A497" s="134"/>
      <c r="B497" s="90"/>
      <c r="C497" s="136"/>
      <c r="D497" s="136"/>
      <c r="E497" s="19"/>
      <c r="F497" s="137" t="str">
        <f>IFERROR(IF(E497="A",'0. Oppsett'!$C$23,IF(E497="B",'0. Oppsett'!$C$24,IF(E497="C",'0. Oppsett'!$C$25,""))),"")</f>
        <v/>
      </c>
      <c r="G497" s="138"/>
      <c r="H497" s="139"/>
      <c r="I497" s="139" t="str">
        <f>IF(OR(E497="",H497="",NOT(AND(ISNUMBER(F497),ISNUMBER(H497)))),"",H497*F497*(1+'0. Oppsett'!$C$11))</f>
        <v/>
      </c>
    </row>
    <row r="498" spans="1:9" x14ac:dyDescent="0.25">
      <c r="A498" s="134"/>
      <c r="B498" s="90"/>
      <c r="C498" s="136"/>
      <c r="D498" s="136"/>
      <c r="E498" s="19"/>
      <c r="F498" s="137" t="str">
        <f>IFERROR(IF(E498="A",'0. Oppsett'!$C$23,IF(E498="B",'0. Oppsett'!$C$24,IF(E498="C",'0. Oppsett'!$C$25,""))),"")</f>
        <v/>
      </c>
      <c r="G498" s="138"/>
      <c r="H498" s="139"/>
      <c r="I498" s="139" t="str">
        <f>IF(OR(E498="",H498="",NOT(AND(ISNUMBER(F498),ISNUMBER(H498)))),"",H498*F498*(1+'0. Oppsett'!$C$11))</f>
        <v/>
      </c>
    </row>
    <row r="499" spans="1:9" x14ac:dyDescent="0.25">
      <c r="A499" s="134"/>
      <c r="B499" s="90"/>
      <c r="C499" s="136"/>
      <c r="D499" s="136"/>
      <c r="E499" s="19"/>
      <c r="F499" s="137" t="str">
        <f>IFERROR(IF(E499="A",'0. Oppsett'!$C$23,IF(E499="B",'0. Oppsett'!$C$24,IF(E499="C",'0. Oppsett'!$C$25,""))),"")</f>
        <v/>
      </c>
      <c r="G499" s="138"/>
      <c r="H499" s="139"/>
      <c r="I499" s="139" t="str">
        <f>IF(OR(E499="",H499="",NOT(AND(ISNUMBER(F499),ISNUMBER(H499)))),"",H499*F499*(1+'0. Oppsett'!$C$11))</f>
        <v/>
      </c>
    </row>
    <row r="500" spans="1:9" x14ac:dyDescent="0.25">
      <c r="A500" s="134"/>
      <c r="B500" s="90"/>
      <c r="C500" s="136"/>
      <c r="D500" s="136"/>
      <c r="E500" s="19"/>
      <c r="F500" s="137" t="str">
        <f>IFERROR(IF(E500="A",'0. Oppsett'!$C$23,IF(E500="B",'0. Oppsett'!$C$24,IF(E500="C",'0. Oppsett'!$C$25,""))),"")</f>
        <v/>
      </c>
      <c r="G500" s="138"/>
      <c r="H500" s="139"/>
      <c r="I500" s="139" t="str">
        <f>IF(OR(E500="",H500="",NOT(AND(ISNUMBER(F500),ISNUMBER(H500)))),"",H500*F500*(1+'0. Oppsett'!$C$11))</f>
        <v/>
      </c>
    </row>
    <row r="501" spans="1:9" x14ac:dyDescent="0.25">
      <c r="A501" s="134"/>
      <c r="B501" s="90"/>
      <c r="C501" s="136"/>
      <c r="D501" s="136"/>
      <c r="E501" s="19"/>
      <c r="F501" s="137" t="str">
        <f>IFERROR(IF(E501="A",'0. Oppsett'!$C$23,IF(E501="B",'0. Oppsett'!$C$24,IF(E501="C",'0. Oppsett'!$C$25,""))),"")</f>
        <v/>
      </c>
      <c r="G501" s="138"/>
      <c r="H501" s="139"/>
      <c r="I501" s="139" t="str">
        <f>IF(OR(E501="",H501="",NOT(AND(ISNUMBER(F501),ISNUMBER(H501)))),"",H501*F501*(1+'0. Oppsett'!$C$11))</f>
        <v/>
      </c>
    </row>
    <row r="502" spans="1:9" x14ac:dyDescent="0.25">
      <c r="A502" s="134"/>
      <c r="B502" s="90"/>
      <c r="C502" s="136"/>
      <c r="D502" s="136"/>
      <c r="E502" s="19"/>
      <c r="F502" s="137" t="str">
        <f>IFERROR(IF(E502="A",'0. Oppsett'!$C$23,IF(E502="B",'0. Oppsett'!$C$24,IF(E502="C",'0. Oppsett'!$C$25,""))),"")</f>
        <v/>
      </c>
      <c r="G502" s="138"/>
      <c r="H502" s="139"/>
      <c r="I502" s="139" t="str">
        <f>IF(OR(E502="",H502="",NOT(AND(ISNUMBER(F502),ISNUMBER(H502)))),"",H502*F502*(1+'0. Oppsett'!$C$11))</f>
        <v/>
      </c>
    </row>
    <row r="503" spans="1:9" x14ac:dyDescent="0.25">
      <c r="A503" s="134"/>
      <c r="B503" s="90"/>
      <c r="C503" s="136"/>
      <c r="D503" s="136"/>
      <c r="E503" s="19"/>
      <c r="F503" s="137" t="str">
        <f>IFERROR(IF(E503="A",'0. Oppsett'!$C$23,IF(E503="B",'0. Oppsett'!$C$24,IF(E503="C",'0. Oppsett'!$C$25,""))),"")</f>
        <v/>
      </c>
      <c r="G503" s="138"/>
      <c r="H503" s="139"/>
      <c r="I503" s="139" t="str">
        <f>IF(OR(E503="",H503="",NOT(AND(ISNUMBER(F503),ISNUMBER(H503)))),"",H503*F503*(1+'0. Oppsett'!$C$11))</f>
        <v/>
      </c>
    </row>
    <row r="504" spans="1:9" x14ac:dyDescent="0.25">
      <c r="A504" s="134"/>
      <c r="B504" s="90"/>
      <c r="C504" s="136"/>
      <c r="D504" s="136"/>
      <c r="E504" s="19"/>
      <c r="F504" s="137" t="str">
        <f>IFERROR(IF(E504="A",'0. Oppsett'!$C$23,IF(E504="B",'0. Oppsett'!$C$24,IF(E504="C",'0. Oppsett'!$C$25,""))),"")</f>
        <v/>
      </c>
      <c r="G504" s="138"/>
      <c r="H504" s="139"/>
      <c r="I504" s="139" t="str">
        <f>IF(OR(E504="",H504="",NOT(AND(ISNUMBER(F504),ISNUMBER(H504)))),"",H504*F504*(1+'0. Oppsett'!$C$11))</f>
        <v/>
      </c>
    </row>
    <row r="505" spans="1:9" x14ac:dyDescent="0.25">
      <c r="A505" s="134"/>
      <c r="B505" s="90"/>
      <c r="C505" s="136"/>
      <c r="D505" s="136"/>
      <c r="E505" s="19"/>
      <c r="F505" s="137" t="str">
        <f>IFERROR(IF(E505="A",'0. Oppsett'!$C$23,IF(E505="B",'0. Oppsett'!$C$24,IF(E505="C",'0. Oppsett'!$C$25,""))),"")</f>
        <v/>
      </c>
      <c r="G505" s="138"/>
      <c r="H505" s="139"/>
      <c r="I505" s="139" t="str">
        <f>IF(OR(E505="",H505="",NOT(AND(ISNUMBER(F505),ISNUMBER(H505)))),"",H505*F505*(1+'0. Oppsett'!$C$11))</f>
        <v/>
      </c>
    </row>
    <row r="506" spans="1:9" x14ac:dyDescent="0.25">
      <c r="A506" s="134"/>
      <c r="B506" s="90"/>
      <c r="C506" s="136"/>
      <c r="D506" s="136"/>
      <c r="E506" s="19"/>
      <c r="F506" s="137" t="str">
        <f>IFERROR(IF(E506="A",'0. Oppsett'!$C$23,IF(E506="B",'0. Oppsett'!$C$24,IF(E506="C",'0. Oppsett'!$C$25,""))),"")</f>
        <v/>
      </c>
      <c r="G506" s="138"/>
      <c r="H506" s="139"/>
      <c r="I506" s="139" t="str">
        <f>IF(OR(E506="",H506="",NOT(AND(ISNUMBER(F506),ISNUMBER(H506)))),"",H506*F506*(1+'0. Oppsett'!$C$11))</f>
        <v/>
      </c>
    </row>
    <row r="507" spans="1:9" x14ac:dyDescent="0.25">
      <c r="A507" s="134"/>
      <c r="B507" s="90"/>
      <c r="C507" s="136"/>
      <c r="D507" s="136"/>
      <c r="E507" s="19"/>
      <c r="F507" s="137" t="str">
        <f>IFERROR(IF(E507="A",'0. Oppsett'!$C$23,IF(E507="B",'0. Oppsett'!$C$24,IF(E507="C",'0. Oppsett'!$C$25,""))),"")</f>
        <v/>
      </c>
      <c r="G507" s="138"/>
      <c r="H507" s="139"/>
      <c r="I507" s="139" t="str">
        <f>IF(OR(E507="",H507="",NOT(AND(ISNUMBER(F507),ISNUMBER(H507)))),"",H507*F507*(1+'0. Oppsett'!$C$11))</f>
        <v/>
      </c>
    </row>
    <row r="508" spans="1:9" x14ac:dyDescent="0.25">
      <c r="A508" s="134"/>
      <c r="B508" s="90"/>
      <c r="C508" s="136"/>
      <c r="D508" s="136"/>
      <c r="E508" s="19"/>
      <c r="F508" s="137" t="str">
        <f>IFERROR(IF(E508="A",'0. Oppsett'!$C$23,IF(E508="B",'0. Oppsett'!$C$24,IF(E508="C",'0. Oppsett'!$C$25,""))),"")</f>
        <v/>
      </c>
      <c r="G508" s="138"/>
      <c r="H508" s="139"/>
      <c r="I508" s="139" t="str">
        <f>IF(OR(E508="",H508="",NOT(AND(ISNUMBER(F508),ISNUMBER(H508)))),"",H508*F508*(1+'0. Oppsett'!$C$11))</f>
        <v/>
      </c>
    </row>
    <row r="509" spans="1:9" x14ac:dyDescent="0.25">
      <c r="A509" s="134"/>
      <c r="B509" s="90"/>
      <c r="C509" s="136"/>
      <c r="D509" s="136"/>
      <c r="E509" s="19"/>
      <c r="F509" s="137" t="str">
        <f>IFERROR(IF(E509="A",'0. Oppsett'!$C$23,IF(E509="B",'0. Oppsett'!$C$24,IF(E509="C",'0. Oppsett'!$C$25,""))),"")</f>
        <v/>
      </c>
      <c r="G509" s="138"/>
      <c r="H509" s="139"/>
      <c r="I509" s="139" t="str">
        <f>IF(OR(E509="",H509="",NOT(AND(ISNUMBER(F509),ISNUMBER(H509)))),"",H509*F509*(1+'0. Oppsett'!$C$11))</f>
        <v/>
      </c>
    </row>
    <row r="510" spans="1:9" x14ac:dyDescent="0.25">
      <c r="A510" s="134"/>
      <c r="B510" s="90"/>
      <c r="C510" s="136"/>
      <c r="D510" s="136"/>
      <c r="E510" s="19"/>
      <c r="F510" s="137" t="str">
        <f>IFERROR(IF(E510="A",'0. Oppsett'!$C$23,IF(E510="B",'0. Oppsett'!$C$24,IF(E510="C",'0. Oppsett'!$C$25,""))),"")</f>
        <v/>
      </c>
      <c r="G510" s="138"/>
      <c r="H510" s="139"/>
      <c r="I510" s="139" t="str">
        <f>IF(OR(E510="",H510="",NOT(AND(ISNUMBER(F510),ISNUMBER(H510)))),"",H510*F510*(1+'0. Oppsett'!$C$11))</f>
        <v/>
      </c>
    </row>
    <row r="511" spans="1:9" x14ac:dyDescent="0.25">
      <c r="A511" s="134"/>
      <c r="B511" s="90"/>
      <c r="C511" s="136"/>
      <c r="D511" s="136"/>
      <c r="E511" s="19"/>
      <c r="F511" s="137" t="str">
        <f>IFERROR(IF(E511="A",'0. Oppsett'!$C$23,IF(E511="B",'0. Oppsett'!$C$24,IF(E511="C",'0. Oppsett'!$C$25,""))),"")</f>
        <v/>
      </c>
      <c r="G511" s="138"/>
      <c r="H511" s="139"/>
      <c r="I511" s="139" t="str">
        <f>IF(OR(E511="",H511="",NOT(AND(ISNUMBER(F511),ISNUMBER(H511)))),"",H511*F511*(1+'0. Oppsett'!$C$11))</f>
        <v/>
      </c>
    </row>
    <row r="512" spans="1:9" x14ac:dyDescent="0.25">
      <c r="A512" s="134"/>
      <c r="B512" s="90"/>
      <c r="C512" s="136"/>
      <c r="D512" s="136"/>
      <c r="E512" s="19"/>
      <c r="F512" s="137" t="str">
        <f>IFERROR(IF(E512="A",'0. Oppsett'!$C$23,IF(E512="B",'0. Oppsett'!$C$24,IF(E512="C",'0. Oppsett'!$C$25,""))),"")</f>
        <v/>
      </c>
      <c r="G512" s="138"/>
      <c r="H512" s="139"/>
      <c r="I512" s="139" t="str">
        <f>IF(OR(E512="",H512="",NOT(AND(ISNUMBER(F512),ISNUMBER(H512)))),"",H512*F512*(1+'0. Oppsett'!$C$11))</f>
        <v/>
      </c>
    </row>
    <row r="513" spans="1:9" x14ac:dyDescent="0.25">
      <c r="A513" s="134"/>
      <c r="B513" s="90"/>
      <c r="C513" s="136"/>
      <c r="D513" s="136"/>
      <c r="E513" s="19"/>
      <c r="F513" s="137" t="str">
        <f>IFERROR(IF(E513="A",'0. Oppsett'!$C$23,IF(E513="B",'0. Oppsett'!$C$24,IF(E513="C",'0. Oppsett'!$C$25,""))),"")</f>
        <v/>
      </c>
      <c r="G513" s="138"/>
      <c r="H513" s="139"/>
      <c r="I513" s="139" t="str">
        <f>IF(OR(E513="",H513="",NOT(AND(ISNUMBER(F513),ISNUMBER(H513)))),"",H513*F513*(1+'0. Oppsett'!$C$11))</f>
        <v/>
      </c>
    </row>
    <row r="514" spans="1:9" x14ac:dyDescent="0.25">
      <c r="A514" s="134"/>
      <c r="B514" s="90"/>
      <c r="C514" s="136"/>
      <c r="D514" s="136"/>
      <c r="E514" s="19"/>
      <c r="F514" s="137" t="str">
        <f>IFERROR(IF(E514="A",'0. Oppsett'!$C$23,IF(E514="B",'0. Oppsett'!$C$24,IF(E514="C",'0. Oppsett'!$C$25,""))),"")</f>
        <v/>
      </c>
      <c r="G514" s="138"/>
      <c r="H514" s="139"/>
      <c r="I514" s="139" t="str">
        <f>IF(OR(E514="",H514="",NOT(AND(ISNUMBER(F514),ISNUMBER(H514)))),"",H514*F514*(1+'0. Oppsett'!$C$11))</f>
        <v/>
      </c>
    </row>
    <row r="515" spans="1:9" x14ac:dyDescent="0.25">
      <c r="A515" s="134"/>
      <c r="B515" s="90"/>
      <c r="C515" s="136"/>
      <c r="D515" s="136"/>
      <c r="E515" s="19"/>
      <c r="F515" s="137" t="str">
        <f>IFERROR(IF(E515="A",'0. Oppsett'!$C$23,IF(E515="B",'0. Oppsett'!$C$24,IF(E515="C",'0. Oppsett'!$C$25,""))),"")</f>
        <v/>
      </c>
      <c r="G515" s="138"/>
      <c r="H515" s="139"/>
      <c r="I515" s="139" t="str">
        <f>IF(OR(E515="",H515="",NOT(AND(ISNUMBER(F515),ISNUMBER(H515)))),"",H515*F515*(1+'0. Oppsett'!$C$11))</f>
        <v/>
      </c>
    </row>
    <row r="516" spans="1:9" x14ac:dyDescent="0.25">
      <c r="A516" s="134"/>
      <c r="B516" s="90"/>
      <c r="C516" s="136"/>
      <c r="D516" s="136"/>
      <c r="E516" s="19"/>
      <c r="F516" s="137" t="str">
        <f>IFERROR(IF(E516="A",'0. Oppsett'!$C$23,IF(E516="B",'0. Oppsett'!$C$24,IF(E516="C",'0. Oppsett'!$C$25,""))),"")</f>
        <v/>
      </c>
      <c r="G516" s="138"/>
      <c r="H516" s="139"/>
      <c r="I516" s="139" t="str">
        <f>IF(OR(E516="",H516="",NOT(AND(ISNUMBER(F516),ISNUMBER(H516)))),"",H516*F516*(1+'0. Oppsett'!$C$11))</f>
        <v/>
      </c>
    </row>
    <row r="517" spans="1:9" x14ac:dyDescent="0.25">
      <c r="A517" s="134"/>
      <c r="B517" s="90"/>
      <c r="C517" s="136"/>
      <c r="D517" s="136"/>
      <c r="E517" s="19"/>
      <c r="F517" s="137" t="str">
        <f>IFERROR(IF(E517="A",'0. Oppsett'!$C$23,IF(E517="B",'0. Oppsett'!$C$24,IF(E517="C",'0. Oppsett'!$C$25,""))),"")</f>
        <v/>
      </c>
      <c r="G517" s="138"/>
      <c r="H517" s="139"/>
      <c r="I517" s="139" t="str">
        <f>IF(OR(E517="",H517="",NOT(AND(ISNUMBER(F517),ISNUMBER(H517)))),"",H517*F517*(1+'0. Oppsett'!$C$11))</f>
        <v/>
      </c>
    </row>
    <row r="518" spans="1:9" x14ac:dyDescent="0.25">
      <c r="A518" s="134"/>
      <c r="B518" s="90"/>
      <c r="C518" s="136"/>
      <c r="D518" s="136"/>
      <c r="E518" s="19"/>
      <c r="F518" s="137" t="str">
        <f>IFERROR(IF(E518="A",'0. Oppsett'!$C$23,IF(E518="B",'0. Oppsett'!$C$24,IF(E518="C",'0. Oppsett'!$C$25,""))),"")</f>
        <v/>
      </c>
      <c r="G518" s="138"/>
      <c r="H518" s="139"/>
      <c r="I518" s="139" t="str">
        <f>IF(OR(E518="",H518="",NOT(AND(ISNUMBER(F518),ISNUMBER(H518)))),"",H518*F518*(1+'0. Oppsett'!$C$11))</f>
        <v/>
      </c>
    </row>
    <row r="519" spans="1:9" x14ac:dyDescent="0.25">
      <c r="A519" s="134"/>
      <c r="B519" s="90"/>
      <c r="C519" s="136"/>
      <c r="D519" s="136"/>
      <c r="E519" s="19"/>
      <c r="F519" s="137" t="str">
        <f>IFERROR(IF(E519="A",'0. Oppsett'!$C$23,IF(E519="B",'0. Oppsett'!$C$24,IF(E519="C",'0. Oppsett'!$C$25,""))),"")</f>
        <v/>
      </c>
      <c r="G519" s="138"/>
      <c r="H519" s="139"/>
      <c r="I519" s="139" t="str">
        <f>IF(OR(E519="",H519="",NOT(AND(ISNUMBER(F519),ISNUMBER(H519)))),"",H519*F519*(1+'0. Oppsett'!$C$11))</f>
        <v/>
      </c>
    </row>
    <row r="520" spans="1:9" x14ac:dyDescent="0.25">
      <c r="A520" s="134"/>
      <c r="B520" s="90"/>
      <c r="C520" s="136"/>
      <c r="D520" s="136"/>
      <c r="E520" s="19"/>
      <c r="F520" s="137" t="str">
        <f>IFERROR(IF(E520="A",'0. Oppsett'!$C$23,IF(E520="B",'0. Oppsett'!$C$24,IF(E520="C",'0. Oppsett'!$C$25,""))),"")</f>
        <v/>
      </c>
      <c r="G520" s="138"/>
      <c r="H520" s="139"/>
      <c r="I520" s="139" t="str">
        <f>IF(OR(E520="",H520="",NOT(AND(ISNUMBER(F520),ISNUMBER(H520)))),"",H520*F520*(1+'0. Oppsett'!$C$11))</f>
        <v/>
      </c>
    </row>
    <row r="521" spans="1:9" x14ac:dyDescent="0.25">
      <c r="A521" s="134"/>
      <c r="B521" s="90"/>
      <c r="C521" s="136"/>
      <c r="D521" s="136"/>
      <c r="E521" s="19"/>
      <c r="F521" s="137" t="str">
        <f>IFERROR(IF(E521="A",'0. Oppsett'!$C$23,IF(E521="B",'0. Oppsett'!$C$24,IF(E521="C",'0. Oppsett'!$C$25,""))),"")</f>
        <v/>
      </c>
      <c r="G521" s="138"/>
      <c r="H521" s="139"/>
      <c r="I521" s="139" t="str">
        <f>IF(OR(E521="",H521="",NOT(AND(ISNUMBER(F521),ISNUMBER(H521)))),"",H521*F521*(1+'0. Oppsett'!$C$11))</f>
        <v/>
      </c>
    </row>
    <row r="522" spans="1:9" x14ac:dyDescent="0.25">
      <c r="A522" s="134"/>
      <c r="B522" s="90"/>
      <c r="C522" s="136"/>
      <c r="D522" s="136"/>
      <c r="E522" s="19"/>
      <c r="F522" s="137" t="str">
        <f>IFERROR(IF(E522="A",'0. Oppsett'!$C$23,IF(E522="B",'0. Oppsett'!$C$24,IF(E522="C",'0. Oppsett'!$C$25,""))),"")</f>
        <v/>
      </c>
      <c r="G522" s="138"/>
      <c r="H522" s="139"/>
      <c r="I522" s="139" t="str">
        <f>IF(OR(E522="",H522="",NOT(AND(ISNUMBER(F522),ISNUMBER(H522)))),"",H522*F522*(1+'0. Oppsett'!$C$11))</f>
        <v/>
      </c>
    </row>
    <row r="523" spans="1:9" x14ac:dyDescent="0.25">
      <c r="A523" s="134"/>
      <c r="B523" s="90"/>
      <c r="C523" s="136"/>
      <c r="D523" s="136"/>
      <c r="E523" s="19"/>
      <c r="F523" s="137" t="str">
        <f>IFERROR(IF(E523="A",'0. Oppsett'!$C$23,IF(E523="B",'0. Oppsett'!$C$24,IF(E523="C",'0. Oppsett'!$C$25,""))),"")</f>
        <v/>
      </c>
      <c r="G523" s="138"/>
      <c r="H523" s="139"/>
      <c r="I523" s="139" t="str">
        <f>IF(OR(E523="",H523="",NOT(AND(ISNUMBER(F523),ISNUMBER(H523)))),"",H523*F523*(1+'0. Oppsett'!$C$11))</f>
        <v/>
      </c>
    </row>
    <row r="524" spans="1:9" x14ac:dyDescent="0.25">
      <c r="A524" s="134"/>
      <c r="B524" s="90"/>
      <c r="C524" s="136"/>
      <c r="D524" s="136"/>
      <c r="E524" s="19"/>
      <c r="F524" s="137" t="str">
        <f>IFERROR(IF(E524="A",'0. Oppsett'!$C$23,IF(E524="B",'0. Oppsett'!$C$24,IF(E524="C",'0. Oppsett'!$C$25,""))),"")</f>
        <v/>
      </c>
      <c r="G524" s="138"/>
      <c r="H524" s="139"/>
      <c r="I524" s="139" t="str">
        <f>IF(OR(E524="",H524="",NOT(AND(ISNUMBER(F524),ISNUMBER(H524)))),"",H524*F524*(1+'0. Oppsett'!$C$11))</f>
        <v/>
      </c>
    </row>
    <row r="525" spans="1:9" x14ac:dyDescent="0.25">
      <c r="A525" s="134"/>
      <c r="B525" s="90"/>
      <c r="C525" s="136"/>
      <c r="D525" s="136"/>
      <c r="E525" s="19"/>
      <c r="F525" s="137" t="str">
        <f>IFERROR(IF(E525="A",'0. Oppsett'!$C$23,IF(E525="B",'0. Oppsett'!$C$24,IF(E525="C",'0. Oppsett'!$C$25,""))),"")</f>
        <v/>
      </c>
      <c r="G525" s="138"/>
      <c r="H525" s="139"/>
      <c r="I525" s="139" t="str">
        <f>IF(OR(E525="",H525="",NOT(AND(ISNUMBER(F525),ISNUMBER(H525)))),"",H525*F525*(1+'0. Oppsett'!$C$11))</f>
        <v/>
      </c>
    </row>
    <row r="526" spans="1:9" x14ac:dyDescent="0.25">
      <c r="A526" s="134"/>
      <c r="B526" s="90"/>
      <c r="C526" s="136"/>
      <c r="D526" s="136"/>
      <c r="E526" s="19"/>
      <c r="F526" s="137" t="str">
        <f>IFERROR(IF(E526="A",'0. Oppsett'!$C$23,IF(E526="B",'0. Oppsett'!$C$24,IF(E526="C",'0. Oppsett'!$C$25,""))),"")</f>
        <v/>
      </c>
      <c r="G526" s="138"/>
      <c r="H526" s="139"/>
      <c r="I526" s="139" t="str">
        <f>IF(OR(E526="",H526="",NOT(AND(ISNUMBER(F526),ISNUMBER(H526)))),"",H526*F526*(1+'0. Oppsett'!$C$11))</f>
        <v/>
      </c>
    </row>
    <row r="527" spans="1:9" x14ac:dyDescent="0.25">
      <c r="A527" s="134"/>
      <c r="B527" s="90"/>
      <c r="C527" s="136"/>
      <c r="D527" s="136"/>
      <c r="E527" s="19"/>
      <c r="F527" s="137" t="str">
        <f>IFERROR(IF(E527="A",'0. Oppsett'!$C$23,IF(E527="B",'0. Oppsett'!$C$24,IF(E527="C",'0. Oppsett'!$C$25,""))),"")</f>
        <v/>
      </c>
      <c r="G527" s="138"/>
      <c r="H527" s="139"/>
      <c r="I527" s="139" t="str">
        <f>IF(OR(E527="",H527="",NOT(AND(ISNUMBER(F527),ISNUMBER(H527)))),"",H527*F527*(1+'0. Oppsett'!$C$11))</f>
        <v/>
      </c>
    </row>
    <row r="528" spans="1:9" x14ac:dyDescent="0.25">
      <c r="A528" s="134"/>
      <c r="B528" s="90"/>
      <c r="C528" s="136"/>
      <c r="D528" s="136"/>
      <c r="E528" s="19"/>
      <c r="F528" s="137" t="str">
        <f>IFERROR(IF(E528="A",'0. Oppsett'!$C$23,IF(E528="B",'0. Oppsett'!$C$24,IF(E528="C",'0. Oppsett'!$C$25,""))),"")</f>
        <v/>
      </c>
      <c r="G528" s="138"/>
      <c r="H528" s="139"/>
      <c r="I528" s="139" t="str">
        <f>IF(OR(E528="",H528="",NOT(AND(ISNUMBER(F528),ISNUMBER(H528)))),"",H528*F528*(1+'0. Oppsett'!$C$11))</f>
        <v/>
      </c>
    </row>
    <row r="529" spans="1:9" x14ac:dyDescent="0.25">
      <c r="A529" s="134"/>
      <c r="B529" s="90"/>
      <c r="C529" s="136"/>
      <c r="D529" s="136"/>
      <c r="E529" s="19"/>
      <c r="F529" s="137" t="str">
        <f>IFERROR(IF(E529="A",'0. Oppsett'!$C$23,IF(E529="B",'0. Oppsett'!$C$24,IF(E529="C",'0. Oppsett'!$C$25,""))),"")</f>
        <v/>
      </c>
      <c r="G529" s="138"/>
      <c r="H529" s="139"/>
      <c r="I529" s="139" t="str">
        <f>IF(OR(E529="",H529="",NOT(AND(ISNUMBER(F529),ISNUMBER(H529)))),"",H529*F529*(1+'0. Oppsett'!$C$11))</f>
        <v/>
      </c>
    </row>
    <row r="530" spans="1:9" x14ac:dyDescent="0.25">
      <c r="A530" s="134"/>
      <c r="B530" s="90"/>
      <c r="C530" s="136"/>
      <c r="D530" s="136"/>
      <c r="E530" s="19"/>
      <c r="F530" s="137" t="str">
        <f>IFERROR(IF(E530="A",'0. Oppsett'!$C$23,IF(E530="B",'0. Oppsett'!$C$24,IF(E530="C",'0. Oppsett'!$C$25,""))),"")</f>
        <v/>
      </c>
      <c r="G530" s="138"/>
      <c r="H530" s="139"/>
      <c r="I530" s="139" t="str">
        <f>IF(OR(E530="",H530="",NOT(AND(ISNUMBER(F530),ISNUMBER(H530)))),"",H530*F530*(1+'0. Oppsett'!$C$11))</f>
        <v/>
      </c>
    </row>
    <row r="531" spans="1:9" x14ac:dyDescent="0.25">
      <c r="A531" s="134"/>
      <c r="B531" s="90"/>
      <c r="C531" s="136"/>
      <c r="D531" s="136"/>
      <c r="E531" s="19"/>
      <c r="F531" s="137" t="str">
        <f>IFERROR(IF(E531="A",'0. Oppsett'!$C$23,IF(E531="B",'0. Oppsett'!$C$24,IF(E531="C",'0. Oppsett'!$C$25,""))),"")</f>
        <v/>
      </c>
      <c r="G531" s="138"/>
      <c r="H531" s="139"/>
      <c r="I531" s="139" t="str">
        <f>IF(OR(E531="",H531="",NOT(AND(ISNUMBER(F531),ISNUMBER(H531)))),"",H531*F531*(1+'0. Oppsett'!$C$11))</f>
        <v/>
      </c>
    </row>
    <row r="532" spans="1:9" x14ac:dyDescent="0.25">
      <c r="A532" s="134"/>
      <c r="B532" s="90"/>
      <c r="C532" s="136"/>
      <c r="D532" s="136"/>
      <c r="E532" s="19"/>
      <c r="F532" s="137" t="str">
        <f>IFERROR(IF(E532="A",'0. Oppsett'!$C$23,IF(E532="B",'0. Oppsett'!$C$24,IF(E532="C",'0. Oppsett'!$C$25,""))),"")</f>
        <v/>
      </c>
      <c r="G532" s="138"/>
      <c r="H532" s="139"/>
      <c r="I532" s="139" t="str">
        <f>IF(OR(E532="",H532="",NOT(AND(ISNUMBER(F532),ISNUMBER(H532)))),"",H532*F532*(1+'0. Oppsett'!$C$11))</f>
        <v/>
      </c>
    </row>
    <row r="533" spans="1:9" x14ac:dyDescent="0.25">
      <c r="A533" s="134"/>
      <c r="B533" s="90"/>
      <c r="C533" s="136"/>
      <c r="D533" s="136"/>
      <c r="E533" s="19"/>
      <c r="F533" s="137" t="str">
        <f>IFERROR(IF(E533="A",'0. Oppsett'!$C$23,IF(E533="B",'0. Oppsett'!$C$24,IF(E533="C",'0. Oppsett'!$C$25,""))),"")</f>
        <v/>
      </c>
      <c r="G533" s="138"/>
      <c r="H533" s="139"/>
      <c r="I533" s="139" t="str">
        <f>IF(OR(E533="",H533="",NOT(AND(ISNUMBER(F533),ISNUMBER(H533)))),"",H533*F533*(1+'0. Oppsett'!$C$11))</f>
        <v/>
      </c>
    </row>
    <row r="534" spans="1:9" x14ac:dyDescent="0.25">
      <c r="A534" s="134"/>
      <c r="B534" s="90"/>
      <c r="C534" s="136"/>
      <c r="D534" s="136"/>
      <c r="E534" s="19"/>
      <c r="F534" s="137" t="str">
        <f>IFERROR(IF(E534="A",'0. Oppsett'!$C$23,IF(E534="B",'0. Oppsett'!$C$24,IF(E534="C",'0. Oppsett'!$C$25,""))),"")</f>
        <v/>
      </c>
      <c r="G534" s="138"/>
      <c r="H534" s="139"/>
      <c r="I534" s="139" t="str">
        <f>IF(OR(E534="",H534="",NOT(AND(ISNUMBER(F534),ISNUMBER(H534)))),"",H534*F534*(1+'0. Oppsett'!$C$11))</f>
        <v/>
      </c>
    </row>
    <row r="535" spans="1:9" x14ac:dyDescent="0.25">
      <c r="A535" s="134"/>
      <c r="B535" s="90"/>
      <c r="C535" s="136"/>
      <c r="D535" s="136"/>
      <c r="E535" s="19"/>
      <c r="F535" s="137" t="str">
        <f>IFERROR(IF(E535="A",'0. Oppsett'!$C$23,IF(E535="B",'0. Oppsett'!$C$24,IF(E535="C",'0. Oppsett'!$C$25,""))),"")</f>
        <v/>
      </c>
      <c r="G535" s="138"/>
      <c r="H535" s="139"/>
      <c r="I535" s="139" t="str">
        <f>IF(OR(E535="",H535="",NOT(AND(ISNUMBER(F535),ISNUMBER(H535)))),"",H535*F535*(1+'0. Oppsett'!$C$11))</f>
        <v/>
      </c>
    </row>
    <row r="536" spans="1:9" x14ac:dyDescent="0.25">
      <c r="A536" s="134"/>
      <c r="B536" s="90"/>
      <c r="C536" s="136"/>
      <c r="D536" s="136"/>
      <c r="E536" s="19"/>
      <c r="F536" s="137" t="str">
        <f>IFERROR(IF(E536="A",'0. Oppsett'!$C$23,IF(E536="B",'0. Oppsett'!$C$24,IF(E536="C",'0. Oppsett'!$C$25,""))),"")</f>
        <v/>
      </c>
      <c r="G536" s="138"/>
      <c r="H536" s="139"/>
      <c r="I536" s="139" t="str">
        <f>IF(OR(E536="",H536="",NOT(AND(ISNUMBER(F536),ISNUMBER(H536)))),"",H536*F536*(1+'0. Oppsett'!$C$11))</f>
        <v/>
      </c>
    </row>
    <row r="537" spans="1:9" x14ac:dyDescent="0.25">
      <c r="A537" s="134"/>
      <c r="B537" s="90"/>
      <c r="C537" s="136"/>
      <c r="D537" s="136"/>
      <c r="E537" s="19"/>
      <c r="F537" s="137" t="str">
        <f>IFERROR(IF(E537="A",'0. Oppsett'!$C$23,IF(E537="B",'0. Oppsett'!$C$24,IF(E537="C",'0. Oppsett'!$C$25,""))),"")</f>
        <v/>
      </c>
      <c r="G537" s="138"/>
      <c r="H537" s="139"/>
      <c r="I537" s="139" t="str">
        <f>IF(OR(E537="",H537="",NOT(AND(ISNUMBER(F537),ISNUMBER(H537)))),"",H537*F537*(1+'0. Oppsett'!$C$11))</f>
        <v/>
      </c>
    </row>
    <row r="538" spans="1:9" x14ac:dyDescent="0.25">
      <c r="A538" s="134"/>
      <c r="B538" s="90"/>
      <c r="C538" s="136"/>
      <c r="D538" s="136"/>
      <c r="E538" s="19"/>
      <c r="F538" s="137" t="str">
        <f>IFERROR(IF(E538="A",'0. Oppsett'!$C$23,IF(E538="B",'0. Oppsett'!$C$24,IF(E538="C",'0. Oppsett'!$C$25,""))),"")</f>
        <v/>
      </c>
      <c r="G538" s="138"/>
      <c r="H538" s="139"/>
      <c r="I538" s="139" t="str">
        <f>IF(OR(E538="",H538="",NOT(AND(ISNUMBER(F538),ISNUMBER(H538)))),"",H538*F538*(1+'0. Oppsett'!$C$11))</f>
        <v/>
      </c>
    </row>
    <row r="539" spans="1:9" x14ac:dyDescent="0.25">
      <c r="A539" s="134"/>
      <c r="B539" s="90"/>
      <c r="C539" s="136"/>
      <c r="D539" s="136"/>
      <c r="E539" s="19"/>
      <c r="F539" s="137" t="str">
        <f>IFERROR(IF(E539="A",'0. Oppsett'!$C$23,IF(E539="B",'0. Oppsett'!$C$24,IF(E539="C",'0. Oppsett'!$C$25,""))),"")</f>
        <v/>
      </c>
      <c r="G539" s="138"/>
      <c r="H539" s="139"/>
      <c r="I539" s="139" t="str">
        <f>IF(OR(E539="",H539="",NOT(AND(ISNUMBER(F539),ISNUMBER(H539)))),"",H539*F539*(1+'0. Oppsett'!$C$11))</f>
        <v/>
      </c>
    </row>
    <row r="540" spans="1:9" x14ac:dyDescent="0.25">
      <c r="A540" s="134"/>
      <c r="B540" s="90"/>
      <c r="C540" s="136"/>
      <c r="D540" s="136"/>
      <c r="E540" s="19"/>
      <c r="F540" s="137" t="str">
        <f>IFERROR(IF(E540="A",'0. Oppsett'!$C$23,IF(E540="B",'0. Oppsett'!$C$24,IF(E540="C",'0. Oppsett'!$C$25,""))),"")</f>
        <v/>
      </c>
      <c r="G540" s="138"/>
      <c r="H540" s="139"/>
      <c r="I540" s="139" t="str">
        <f>IF(OR(E540="",H540="",NOT(AND(ISNUMBER(F540),ISNUMBER(H540)))),"",H540*F540*(1+'0. Oppsett'!$C$11))</f>
        <v/>
      </c>
    </row>
    <row r="541" spans="1:9" x14ac:dyDescent="0.25">
      <c r="A541" s="134"/>
      <c r="B541" s="90"/>
      <c r="C541" s="136"/>
      <c r="D541" s="136"/>
      <c r="E541" s="19"/>
      <c r="F541" s="137" t="str">
        <f>IFERROR(IF(E541="A",'0. Oppsett'!$C$23,IF(E541="B",'0. Oppsett'!$C$24,IF(E541="C",'0. Oppsett'!$C$25,""))),"")</f>
        <v/>
      </c>
      <c r="G541" s="138"/>
      <c r="H541" s="139"/>
      <c r="I541" s="139" t="str">
        <f>IF(OR(E541="",H541="",NOT(AND(ISNUMBER(F541),ISNUMBER(H541)))),"",H541*F541*(1+'0. Oppsett'!$C$11))</f>
        <v/>
      </c>
    </row>
    <row r="542" spans="1:9" x14ac:dyDescent="0.25">
      <c r="A542" s="134"/>
      <c r="B542" s="90"/>
      <c r="C542" s="136"/>
      <c r="D542" s="136"/>
      <c r="E542" s="19"/>
      <c r="F542" s="137" t="str">
        <f>IFERROR(IF(E542="A",'0. Oppsett'!$C$23,IF(E542="B",'0. Oppsett'!$C$24,IF(E542="C",'0. Oppsett'!$C$25,""))),"")</f>
        <v/>
      </c>
      <c r="G542" s="138"/>
      <c r="H542" s="139"/>
      <c r="I542" s="139" t="str">
        <f>IF(OR(E542="",H542="",NOT(AND(ISNUMBER(F542),ISNUMBER(H542)))),"",H542*F542*(1+'0. Oppsett'!$C$11))</f>
        <v/>
      </c>
    </row>
    <row r="543" spans="1:9" x14ac:dyDescent="0.25">
      <c r="A543" s="134"/>
      <c r="B543" s="90"/>
      <c r="C543" s="136"/>
      <c r="D543" s="136"/>
      <c r="E543" s="19"/>
      <c r="F543" s="137" t="str">
        <f>IFERROR(IF(E543="A",'0. Oppsett'!$C$23,IF(E543="B",'0. Oppsett'!$C$24,IF(E543="C",'0. Oppsett'!$C$25,""))),"")</f>
        <v/>
      </c>
      <c r="G543" s="138"/>
      <c r="H543" s="139"/>
      <c r="I543" s="139" t="str">
        <f>IF(OR(E543="",H543="",NOT(AND(ISNUMBER(F543),ISNUMBER(H543)))),"",H543*F543*(1+'0. Oppsett'!$C$11))</f>
        <v/>
      </c>
    </row>
    <row r="544" spans="1:9" x14ac:dyDescent="0.25">
      <c r="A544" s="134"/>
      <c r="B544" s="90"/>
      <c r="C544" s="136"/>
      <c r="D544" s="136"/>
      <c r="E544" s="19"/>
      <c r="F544" s="137" t="str">
        <f>IFERROR(IF(E544="A",'0. Oppsett'!$C$23,IF(E544="B",'0. Oppsett'!$C$24,IF(E544="C",'0. Oppsett'!$C$25,""))),"")</f>
        <v/>
      </c>
      <c r="G544" s="138"/>
      <c r="H544" s="139"/>
      <c r="I544" s="139" t="str">
        <f>IF(OR(E544="",H544="",NOT(AND(ISNUMBER(F544),ISNUMBER(H544)))),"",H544*F544*(1+'0. Oppsett'!$C$11))</f>
        <v/>
      </c>
    </row>
    <row r="545" spans="1:9" x14ac:dyDescent="0.25">
      <c r="A545" s="134"/>
      <c r="B545" s="90"/>
      <c r="C545" s="136"/>
      <c r="D545" s="136"/>
      <c r="E545" s="19"/>
      <c r="F545" s="137" t="str">
        <f>IFERROR(IF(E545="A",'0. Oppsett'!$C$23,IF(E545="B",'0. Oppsett'!$C$24,IF(E545="C",'0. Oppsett'!$C$25,""))),"")</f>
        <v/>
      </c>
      <c r="G545" s="138"/>
      <c r="H545" s="139"/>
      <c r="I545" s="139" t="str">
        <f>IF(OR(E545="",H545="",NOT(AND(ISNUMBER(F545),ISNUMBER(H545)))),"",H545*F545*(1+'0. Oppsett'!$C$11))</f>
        <v/>
      </c>
    </row>
    <row r="546" spans="1:9" x14ac:dyDescent="0.25">
      <c r="A546" s="134"/>
      <c r="B546" s="90"/>
      <c r="C546" s="136"/>
      <c r="D546" s="136"/>
      <c r="E546" s="19"/>
      <c r="F546" s="137" t="str">
        <f>IFERROR(IF(E546="A",'0. Oppsett'!$C$23,IF(E546="B",'0. Oppsett'!$C$24,IF(E546="C",'0. Oppsett'!$C$25,""))),"")</f>
        <v/>
      </c>
      <c r="G546" s="138"/>
      <c r="H546" s="139"/>
      <c r="I546" s="139" t="str">
        <f>IF(OR(E546="",H546="",NOT(AND(ISNUMBER(F546),ISNUMBER(H546)))),"",H546*F546*(1+'0. Oppsett'!$C$11))</f>
        <v/>
      </c>
    </row>
    <row r="547" spans="1:9" x14ac:dyDescent="0.25">
      <c r="A547" s="134"/>
      <c r="B547" s="90"/>
      <c r="C547" s="136"/>
      <c r="D547" s="136"/>
      <c r="E547" s="19"/>
      <c r="F547" s="137" t="str">
        <f>IFERROR(IF(E547="A",'0. Oppsett'!$C$23,IF(E547="B",'0. Oppsett'!$C$24,IF(E547="C",'0. Oppsett'!$C$25,""))),"")</f>
        <v/>
      </c>
      <c r="G547" s="138"/>
      <c r="H547" s="139"/>
      <c r="I547" s="139" t="str">
        <f>IF(OR(E547="",H547="",NOT(AND(ISNUMBER(F547),ISNUMBER(H547)))),"",H547*F547*(1+'0. Oppsett'!$C$11))</f>
        <v/>
      </c>
    </row>
    <row r="548" spans="1:9" x14ac:dyDescent="0.25">
      <c r="A548" s="134"/>
      <c r="B548" s="90"/>
      <c r="C548" s="136"/>
      <c r="D548" s="136"/>
      <c r="E548" s="19"/>
      <c r="F548" s="137" t="str">
        <f>IFERROR(IF(E548="A",'0. Oppsett'!$C$23,IF(E548="B",'0. Oppsett'!$C$24,IF(E548="C",'0. Oppsett'!$C$25,""))),"")</f>
        <v/>
      </c>
      <c r="G548" s="138"/>
      <c r="H548" s="139"/>
      <c r="I548" s="139" t="str">
        <f>IF(OR(E548="",H548="",NOT(AND(ISNUMBER(F548),ISNUMBER(H548)))),"",H548*F548*(1+'0. Oppsett'!$C$11))</f>
        <v/>
      </c>
    </row>
    <row r="549" spans="1:9" x14ac:dyDescent="0.25">
      <c r="A549" s="134"/>
      <c r="B549" s="90"/>
      <c r="C549" s="136"/>
      <c r="D549" s="136"/>
      <c r="E549" s="19"/>
      <c r="F549" s="137" t="str">
        <f>IFERROR(IF(E549="A",'0. Oppsett'!$C$23,IF(E549="B",'0. Oppsett'!$C$24,IF(E549="C",'0. Oppsett'!$C$25,""))),"")</f>
        <v/>
      </c>
      <c r="G549" s="138"/>
      <c r="H549" s="139"/>
      <c r="I549" s="139" t="str">
        <f>IF(OR(E549="",H549="",NOT(AND(ISNUMBER(F549),ISNUMBER(H549)))),"",H549*F549*(1+'0. Oppsett'!$C$11))</f>
        <v/>
      </c>
    </row>
    <row r="550" spans="1:9" x14ac:dyDescent="0.25">
      <c r="A550" s="134"/>
      <c r="B550" s="90"/>
      <c r="C550" s="136"/>
      <c r="D550" s="136"/>
      <c r="E550" s="19"/>
      <c r="F550" s="137" t="str">
        <f>IFERROR(IF(E550="A",'0. Oppsett'!$C$23,IF(E550="B",'0. Oppsett'!$C$24,IF(E550="C",'0. Oppsett'!$C$25,""))),"")</f>
        <v/>
      </c>
      <c r="G550" s="138"/>
      <c r="H550" s="139"/>
      <c r="I550" s="139" t="str">
        <f>IF(OR(E550="",H550="",NOT(AND(ISNUMBER(F550),ISNUMBER(H550)))),"",H550*F550*(1+'0. Oppsett'!$C$11))</f>
        <v/>
      </c>
    </row>
    <row r="551" spans="1:9" x14ac:dyDescent="0.25">
      <c r="A551" s="134"/>
      <c r="B551" s="90"/>
      <c r="C551" s="136"/>
      <c r="D551" s="136"/>
      <c r="E551" s="19"/>
      <c r="F551" s="137" t="str">
        <f>IFERROR(IF(E551="A",'0. Oppsett'!$C$23,IF(E551="B",'0. Oppsett'!$C$24,IF(E551="C",'0. Oppsett'!$C$25,""))),"")</f>
        <v/>
      </c>
      <c r="G551" s="138"/>
      <c r="H551" s="139"/>
      <c r="I551" s="139" t="str">
        <f>IF(OR(E551="",H551="",NOT(AND(ISNUMBER(F551),ISNUMBER(H551)))),"",H551*F551*(1+'0. Oppsett'!$C$11))</f>
        <v/>
      </c>
    </row>
    <row r="552" spans="1:9" x14ac:dyDescent="0.25">
      <c r="A552" s="134"/>
      <c r="B552" s="90"/>
      <c r="C552" s="136"/>
      <c r="D552" s="136"/>
      <c r="E552" s="19"/>
      <c r="F552" s="137" t="str">
        <f>IFERROR(IF(E552="A",'0. Oppsett'!$C$23,IF(E552="B",'0. Oppsett'!$C$24,IF(E552="C",'0. Oppsett'!$C$25,""))),"")</f>
        <v/>
      </c>
      <c r="G552" s="138"/>
      <c r="H552" s="139"/>
      <c r="I552" s="139" t="str">
        <f>IF(OR(E552="",H552="",NOT(AND(ISNUMBER(F552),ISNUMBER(H552)))),"",H552*F552*(1+'0. Oppsett'!$C$11))</f>
        <v/>
      </c>
    </row>
    <row r="553" spans="1:9" x14ac:dyDescent="0.25">
      <c r="A553" s="134"/>
      <c r="B553" s="90"/>
      <c r="C553" s="136"/>
      <c r="D553" s="136"/>
      <c r="E553" s="19"/>
      <c r="F553" s="137" t="str">
        <f>IFERROR(IF(E553="A",'0. Oppsett'!$C$23,IF(E553="B",'0. Oppsett'!$C$24,IF(E553="C",'0. Oppsett'!$C$25,""))),"")</f>
        <v/>
      </c>
      <c r="G553" s="138"/>
      <c r="H553" s="139"/>
      <c r="I553" s="139" t="str">
        <f>IF(OR(E553="",H553="",NOT(AND(ISNUMBER(F553),ISNUMBER(H553)))),"",H553*F553*(1+'0. Oppsett'!$C$11))</f>
        <v/>
      </c>
    </row>
    <row r="554" spans="1:9" x14ac:dyDescent="0.25">
      <c r="A554" s="134"/>
      <c r="B554" s="90"/>
      <c r="C554" s="136"/>
      <c r="D554" s="136"/>
      <c r="E554" s="19"/>
      <c r="F554" s="137" t="str">
        <f>IFERROR(IF(E554="A",'0. Oppsett'!$C$23,IF(E554="B",'0. Oppsett'!$C$24,IF(E554="C",'0. Oppsett'!$C$25,""))),"")</f>
        <v/>
      </c>
      <c r="G554" s="138"/>
      <c r="H554" s="139"/>
      <c r="I554" s="139" t="str">
        <f>IF(OR(E554="",H554="",NOT(AND(ISNUMBER(F554),ISNUMBER(H554)))),"",H554*F554*(1+'0. Oppsett'!$C$11))</f>
        <v/>
      </c>
    </row>
    <row r="555" spans="1:9" x14ac:dyDescent="0.25">
      <c r="A555" s="134"/>
      <c r="B555" s="90"/>
      <c r="C555" s="136"/>
      <c r="D555" s="136"/>
      <c r="E555" s="19"/>
      <c r="F555" s="137" t="str">
        <f>IFERROR(IF(E555="A",'0. Oppsett'!$C$23,IF(E555="B",'0. Oppsett'!$C$24,IF(E555="C",'0. Oppsett'!$C$25,""))),"")</f>
        <v/>
      </c>
      <c r="G555" s="138"/>
      <c r="H555" s="139"/>
      <c r="I555" s="139" t="str">
        <f>IF(OR(E555="",H555="",NOT(AND(ISNUMBER(F555),ISNUMBER(H555)))),"",H555*F555*(1+'0. Oppsett'!$C$11))</f>
        <v/>
      </c>
    </row>
    <row r="556" spans="1:9" x14ac:dyDescent="0.25">
      <c r="A556" s="134"/>
      <c r="B556" s="90"/>
      <c r="C556" s="136"/>
      <c r="D556" s="136"/>
      <c r="E556" s="19"/>
      <c r="F556" s="137" t="str">
        <f>IFERROR(IF(E556="A",'0. Oppsett'!$C$23,IF(E556="B",'0. Oppsett'!$C$24,IF(E556="C",'0. Oppsett'!$C$25,""))),"")</f>
        <v/>
      </c>
      <c r="G556" s="138"/>
      <c r="H556" s="139"/>
      <c r="I556" s="139" t="str">
        <f>IF(OR(E556="",H556="",NOT(AND(ISNUMBER(F556),ISNUMBER(H556)))),"",H556*F556*(1+'0. Oppsett'!$C$11))</f>
        <v/>
      </c>
    </row>
    <row r="557" spans="1:9" x14ac:dyDescent="0.25">
      <c r="A557" s="134"/>
      <c r="B557" s="90"/>
      <c r="C557" s="136"/>
      <c r="D557" s="136"/>
      <c r="E557" s="19"/>
      <c r="F557" s="137" t="str">
        <f>IFERROR(IF(E557="A",'0. Oppsett'!$C$23,IF(E557="B",'0. Oppsett'!$C$24,IF(E557="C",'0. Oppsett'!$C$25,""))),"")</f>
        <v/>
      </c>
      <c r="G557" s="138"/>
      <c r="H557" s="139"/>
      <c r="I557" s="139" t="str">
        <f>IF(OR(E557="",H557="",NOT(AND(ISNUMBER(F557),ISNUMBER(H557)))),"",H557*F557*(1+'0. Oppsett'!$C$11))</f>
        <v/>
      </c>
    </row>
    <row r="558" spans="1:9" x14ac:dyDescent="0.25">
      <c r="A558" s="134"/>
      <c r="B558" s="90"/>
      <c r="C558" s="136"/>
      <c r="D558" s="136"/>
      <c r="E558" s="19"/>
      <c r="F558" s="137" t="str">
        <f>IFERROR(IF(E558="A",'0. Oppsett'!$C$23,IF(E558="B",'0. Oppsett'!$C$24,IF(E558="C",'0. Oppsett'!$C$25,""))),"")</f>
        <v/>
      </c>
      <c r="G558" s="138"/>
      <c r="H558" s="139"/>
      <c r="I558" s="139" t="str">
        <f>IF(OR(E558="",H558="",NOT(AND(ISNUMBER(F558),ISNUMBER(H558)))),"",H558*F558*(1+'0. Oppsett'!$C$11))</f>
        <v/>
      </c>
    </row>
    <row r="559" spans="1:9" x14ac:dyDescent="0.25">
      <c r="A559" s="134"/>
      <c r="B559" s="90"/>
      <c r="C559" s="136"/>
      <c r="D559" s="136"/>
      <c r="E559" s="19"/>
      <c r="F559" s="137" t="str">
        <f>IFERROR(IF(E559="A",'0. Oppsett'!$C$23,IF(E559="B",'0. Oppsett'!$C$24,IF(E559="C",'0. Oppsett'!$C$25,""))),"")</f>
        <v/>
      </c>
      <c r="G559" s="138"/>
      <c r="H559" s="139"/>
      <c r="I559" s="139" t="str">
        <f>IF(OR(E559="",H559="",NOT(AND(ISNUMBER(F559),ISNUMBER(H559)))),"",H559*F559*(1+'0. Oppsett'!$C$11))</f>
        <v/>
      </c>
    </row>
    <row r="560" spans="1:9" x14ac:dyDescent="0.25">
      <c r="A560" s="134"/>
      <c r="B560" s="90"/>
      <c r="C560" s="136"/>
      <c r="D560" s="136"/>
      <c r="E560" s="19"/>
      <c r="F560" s="137" t="str">
        <f>IFERROR(IF(E560="A",'0. Oppsett'!$C$23,IF(E560="B",'0. Oppsett'!$C$24,IF(E560="C",'0. Oppsett'!$C$25,""))),"")</f>
        <v/>
      </c>
      <c r="G560" s="138"/>
      <c r="H560" s="139"/>
      <c r="I560" s="139" t="str">
        <f>IF(OR(E560="",H560="",NOT(AND(ISNUMBER(F560),ISNUMBER(H560)))),"",H560*F560*(1+'0. Oppsett'!$C$11))</f>
        <v/>
      </c>
    </row>
    <row r="561" spans="1:9" x14ac:dyDescent="0.25">
      <c r="A561" s="134"/>
      <c r="B561" s="90"/>
      <c r="C561" s="136"/>
      <c r="D561" s="136"/>
      <c r="E561" s="19"/>
      <c r="F561" s="137" t="str">
        <f>IFERROR(IF(E561="A",'0. Oppsett'!$C$23,IF(E561="B",'0. Oppsett'!$C$24,IF(E561="C",'0. Oppsett'!$C$25,""))),"")</f>
        <v/>
      </c>
      <c r="G561" s="138"/>
      <c r="H561" s="139"/>
      <c r="I561" s="139" t="str">
        <f>IF(OR(E561="",H561="",NOT(AND(ISNUMBER(F561),ISNUMBER(H561)))),"",H561*F561*(1+'0. Oppsett'!$C$11))</f>
        <v/>
      </c>
    </row>
    <row r="562" spans="1:9" x14ac:dyDescent="0.25">
      <c r="A562" s="134"/>
      <c r="B562" s="90"/>
      <c r="C562" s="136"/>
      <c r="D562" s="136"/>
      <c r="E562" s="19"/>
      <c r="F562" s="137" t="str">
        <f>IFERROR(IF(E562="A",'0. Oppsett'!$C$23,IF(E562="B",'0. Oppsett'!$C$24,IF(E562="C",'0. Oppsett'!$C$25,""))),"")</f>
        <v/>
      </c>
      <c r="G562" s="138"/>
      <c r="H562" s="139"/>
      <c r="I562" s="139" t="str">
        <f>IF(OR(E562="",H562="",NOT(AND(ISNUMBER(F562),ISNUMBER(H562)))),"",H562*F562*(1+'0. Oppsett'!$C$11))</f>
        <v/>
      </c>
    </row>
    <row r="563" spans="1:9" x14ac:dyDescent="0.25">
      <c r="A563" s="134"/>
      <c r="B563" s="90"/>
      <c r="C563" s="136"/>
      <c r="D563" s="136"/>
      <c r="E563" s="19"/>
      <c r="F563" s="137" t="str">
        <f>IFERROR(IF(E563="A",'0. Oppsett'!$C$23,IF(E563="B",'0. Oppsett'!$C$24,IF(E563="C",'0. Oppsett'!$C$25,""))),"")</f>
        <v/>
      </c>
      <c r="G563" s="138"/>
      <c r="H563" s="139"/>
      <c r="I563" s="139" t="str">
        <f>IF(OR(E563="",H563="",NOT(AND(ISNUMBER(F563),ISNUMBER(H563)))),"",H563*F563*(1+'0. Oppsett'!$C$11))</f>
        <v/>
      </c>
    </row>
    <row r="564" spans="1:9" x14ac:dyDescent="0.25">
      <c r="A564" s="134"/>
      <c r="B564" s="90"/>
      <c r="C564" s="136"/>
      <c r="D564" s="136"/>
      <c r="E564" s="19"/>
      <c r="F564" s="137" t="str">
        <f>IFERROR(IF(E564="A",'0. Oppsett'!$C$23,IF(E564="B",'0. Oppsett'!$C$24,IF(E564="C",'0. Oppsett'!$C$25,""))),"")</f>
        <v/>
      </c>
      <c r="G564" s="138"/>
      <c r="H564" s="139"/>
      <c r="I564" s="139" t="str">
        <f>IF(OR(E564="",H564="",NOT(AND(ISNUMBER(F564),ISNUMBER(H564)))),"",H564*F564*(1+'0. Oppsett'!$C$11))</f>
        <v/>
      </c>
    </row>
    <row r="565" spans="1:9" x14ac:dyDescent="0.25">
      <c r="A565" s="134"/>
      <c r="B565" s="90"/>
      <c r="C565" s="136"/>
      <c r="D565" s="136"/>
      <c r="E565" s="19"/>
      <c r="F565" s="137" t="str">
        <f>IFERROR(IF(E565="A",'0. Oppsett'!$C$23,IF(E565="B",'0. Oppsett'!$C$24,IF(E565="C",'0. Oppsett'!$C$25,""))),"")</f>
        <v/>
      </c>
      <c r="G565" s="138"/>
      <c r="H565" s="139"/>
      <c r="I565" s="139" t="str">
        <f>IF(OR(E565="",H565="",NOT(AND(ISNUMBER(F565),ISNUMBER(H565)))),"",H565*F565*(1+'0. Oppsett'!$C$11))</f>
        <v/>
      </c>
    </row>
    <row r="566" spans="1:9" x14ac:dyDescent="0.25">
      <c r="A566" s="134"/>
      <c r="B566" s="90"/>
      <c r="C566" s="136"/>
      <c r="D566" s="136"/>
      <c r="E566" s="19"/>
      <c r="F566" s="137" t="str">
        <f>IFERROR(IF(E566="A",'0. Oppsett'!$C$23,IF(E566="B",'0. Oppsett'!$C$24,IF(E566="C",'0. Oppsett'!$C$25,""))),"")</f>
        <v/>
      </c>
      <c r="G566" s="138"/>
      <c r="H566" s="139"/>
      <c r="I566" s="139" t="str">
        <f>IF(OR(E566="",H566="",NOT(AND(ISNUMBER(F566),ISNUMBER(H566)))),"",H566*F566*(1+'0. Oppsett'!$C$11))</f>
        <v/>
      </c>
    </row>
    <row r="567" spans="1:9" x14ac:dyDescent="0.25">
      <c r="A567" s="134"/>
      <c r="B567" s="90"/>
      <c r="C567" s="136"/>
      <c r="D567" s="136"/>
      <c r="E567" s="19"/>
      <c r="F567" s="137" t="str">
        <f>IFERROR(IF(E567="A",'0. Oppsett'!$C$23,IF(E567="B",'0. Oppsett'!$C$24,IF(E567="C",'0. Oppsett'!$C$25,""))),"")</f>
        <v/>
      </c>
      <c r="G567" s="138"/>
      <c r="H567" s="139"/>
      <c r="I567" s="139" t="str">
        <f>IF(OR(E567="",H567="",NOT(AND(ISNUMBER(F567),ISNUMBER(H567)))),"",H567*F567*(1+'0. Oppsett'!$C$11))</f>
        <v/>
      </c>
    </row>
    <row r="568" spans="1:9" x14ac:dyDescent="0.25">
      <c r="A568" s="134"/>
      <c r="B568" s="90"/>
      <c r="C568" s="136"/>
      <c r="D568" s="136"/>
      <c r="E568" s="19"/>
      <c r="F568" s="137" t="str">
        <f>IFERROR(IF(E568="A",'0. Oppsett'!$C$23,IF(E568="B",'0. Oppsett'!$C$24,IF(E568="C",'0. Oppsett'!$C$25,""))),"")</f>
        <v/>
      </c>
      <c r="G568" s="138"/>
      <c r="H568" s="139"/>
      <c r="I568" s="139" t="str">
        <f>IF(OR(E568="",H568="",NOT(AND(ISNUMBER(F568),ISNUMBER(H568)))),"",H568*F568*(1+'0. Oppsett'!$C$11))</f>
        <v/>
      </c>
    </row>
    <row r="569" spans="1:9" x14ac:dyDescent="0.25">
      <c r="A569" s="134"/>
      <c r="B569" s="90"/>
      <c r="C569" s="136"/>
      <c r="D569" s="136"/>
      <c r="E569" s="19"/>
      <c r="F569" s="137" t="str">
        <f>IFERROR(IF(E569="A",'0. Oppsett'!$C$23,IF(E569="B",'0. Oppsett'!$C$24,IF(E569="C",'0. Oppsett'!$C$25,""))),"")</f>
        <v/>
      </c>
      <c r="G569" s="138"/>
      <c r="H569" s="139"/>
      <c r="I569" s="139" t="str">
        <f>IF(OR(E569="",H569="",NOT(AND(ISNUMBER(F569),ISNUMBER(H569)))),"",H569*F569*(1+'0. Oppsett'!$C$11))</f>
        <v/>
      </c>
    </row>
    <row r="570" spans="1:9" x14ac:dyDescent="0.25">
      <c r="A570" s="134"/>
      <c r="B570" s="90"/>
      <c r="C570" s="136"/>
      <c r="D570" s="136"/>
      <c r="E570" s="19"/>
      <c r="F570" s="137" t="str">
        <f>IFERROR(IF(E570="A",'0. Oppsett'!$C$23,IF(E570="B",'0. Oppsett'!$C$24,IF(E570="C",'0. Oppsett'!$C$25,""))),"")</f>
        <v/>
      </c>
      <c r="G570" s="138"/>
      <c r="H570" s="139"/>
      <c r="I570" s="139" t="str">
        <f>IF(OR(E570="",H570="",NOT(AND(ISNUMBER(F570),ISNUMBER(H570)))),"",H570*F570*(1+'0. Oppsett'!$C$11))</f>
        <v/>
      </c>
    </row>
    <row r="571" spans="1:9" x14ac:dyDescent="0.25">
      <c r="A571" s="134"/>
      <c r="B571" s="90"/>
      <c r="C571" s="136"/>
      <c r="D571" s="136"/>
      <c r="E571" s="19"/>
      <c r="F571" s="137" t="str">
        <f>IFERROR(IF(E571="A",'0. Oppsett'!$C$23,IF(E571="B",'0. Oppsett'!$C$24,IF(E571="C",'0. Oppsett'!$C$25,""))),"")</f>
        <v/>
      </c>
      <c r="G571" s="138"/>
      <c r="H571" s="139"/>
      <c r="I571" s="139" t="str">
        <f>IF(OR(E571="",H571="",NOT(AND(ISNUMBER(F571),ISNUMBER(H571)))),"",H571*F571*(1+'0. Oppsett'!$C$11))</f>
        <v/>
      </c>
    </row>
    <row r="572" spans="1:9" x14ac:dyDescent="0.25">
      <c r="A572" s="134"/>
      <c r="B572" s="90"/>
      <c r="C572" s="136"/>
      <c r="D572" s="136"/>
      <c r="E572" s="19"/>
      <c r="F572" s="137" t="str">
        <f>IFERROR(IF(E572="A",'0. Oppsett'!$C$23,IF(E572="B",'0. Oppsett'!$C$24,IF(E572="C",'0. Oppsett'!$C$25,""))),"")</f>
        <v/>
      </c>
      <c r="G572" s="138"/>
      <c r="H572" s="139"/>
      <c r="I572" s="139" t="str">
        <f>IF(OR(E572="",H572="",NOT(AND(ISNUMBER(F572),ISNUMBER(H572)))),"",H572*F572*(1+'0. Oppsett'!$C$11))</f>
        <v/>
      </c>
    </row>
    <row r="573" spans="1:9" x14ac:dyDescent="0.25">
      <c r="A573" s="134"/>
      <c r="B573" s="90"/>
      <c r="C573" s="136"/>
      <c r="D573" s="136"/>
      <c r="E573" s="19"/>
      <c r="F573" s="137" t="str">
        <f>IFERROR(IF(E573="A",'0. Oppsett'!$C$23,IF(E573="B",'0. Oppsett'!$C$24,IF(E573="C",'0. Oppsett'!$C$25,""))),"")</f>
        <v/>
      </c>
      <c r="G573" s="138"/>
      <c r="H573" s="139"/>
      <c r="I573" s="139" t="str">
        <f>IF(OR(E573="",H573="",NOT(AND(ISNUMBER(F573),ISNUMBER(H573)))),"",H573*F573*(1+'0. Oppsett'!$C$11))</f>
        <v/>
      </c>
    </row>
    <row r="574" spans="1:9" x14ac:dyDescent="0.25">
      <c r="A574" s="134"/>
      <c r="B574" s="90"/>
      <c r="C574" s="136"/>
      <c r="D574" s="136"/>
      <c r="E574" s="19"/>
      <c r="F574" s="137" t="str">
        <f>IFERROR(IF(E574="A",'0. Oppsett'!$C$23,IF(E574="B",'0. Oppsett'!$C$24,IF(E574="C",'0. Oppsett'!$C$25,""))),"")</f>
        <v/>
      </c>
      <c r="G574" s="138"/>
      <c r="H574" s="139"/>
      <c r="I574" s="139" t="str">
        <f>IF(OR(E574="",H574="",NOT(AND(ISNUMBER(F574),ISNUMBER(H574)))),"",H574*F574*(1+'0. Oppsett'!$C$11))</f>
        <v/>
      </c>
    </row>
    <row r="575" spans="1:9" x14ac:dyDescent="0.25">
      <c r="A575" s="134"/>
      <c r="B575" s="90"/>
      <c r="C575" s="136"/>
      <c r="D575" s="136"/>
      <c r="E575" s="19"/>
      <c r="F575" s="137" t="str">
        <f>IFERROR(IF(E575="A",'0. Oppsett'!$C$23,IF(E575="B",'0. Oppsett'!$C$24,IF(E575="C",'0. Oppsett'!$C$25,""))),"")</f>
        <v/>
      </c>
      <c r="G575" s="138"/>
      <c r="H575" s="139"/>
      <c r="I575" s="139" t="str">
        <f>IF(OR(E575="",H575="",NOT(AND(ISNUMBER(F575),ISNUMBER(H575)))),"",H575*F575*(1+'0. Oppsett'!$C$11))</f>
        <v/>
      </c>
    </row>
    <row r="576" spans="1:9" x14ac:dyDescent="0.25">
      <c r="A576" s="134"/>
      <c r="B576" s="90"/>
      <c r="C576" s="136"/>
      <c r="D576" s="136"/>
      <c r="E576" s="19"/>
      <c r="F576" s="137" t="str">
        <f>IFERROR(IF(E576="A",'0. Oppsett'!$C$23,IF(E576="B",'0. Oppsett'!$C$24,IF(E576="C",'0. Oppsett'!$C$25,""))),"")</f>
        <v/>
      </c>
      <c r="G576" s="138"/>
      <c r="H576" s="139"/>
      <c r="I576" s="139" t="str">
        <f>IF(OR(E576="",H576="",NOT(AND(ISNUMBER(F576),ISNUMBER(H576)))),"",H576*F576*(1+'0. Oppsett'!$C$11))</f>
        <v/>
      </c>
    </row>
    <row r="577" spans="1:9" x14ac:dyDescent="0.25">
      <c r="A577" s="134"/>
      <c r="B577" s="90"/>
      <c r="C577" s="136"/>
      <c r="D577" s="136"/>
      <c r="E577" s="19"/>
      <c r="F577" s="137" t="str">
        <f>IFERROR(IF(E577="A",'0. Oppsett'!$C$23,IF(E577="B",'0. Oppsett'!$C$24,IF(E577="C",'0. Oppsett'!$C$25,""))),"")</f>
        <v/>
      </c>
      <c r="G577" s="138"/>
      <c r="H577" s="139"/>
      <c r="I577" s="139" t="str">
        <f>IF(OR(E577="",H577="",NOT(AND(ISNUMBER(F577),ISNUMBER(H577)))),"",H577*F577*(1+'0. Oppsett'!$C$11))</f>
        <v/>
      </c>
    </row>
    <row r="578" spans="1:9" x14ac:dyDescent="0.25">
      <c r="A578" s="134"/>
      <c r="B578" s="90"/>
      <c r="C578" s="136"/>
      <c r="D578" s="136"/>
      <c r="E578" s="19"/>
      <c r="F578" s="137" t="str">
        <f>IFERROR(IF(E578="A",'0. Oppsett'!$C$23,IF(E578="B",'0. Oppsett'!$C$24,IF(E578="C",'0. Oppsett'!$C$25,""))),"")</f>
        <v/>
      </c>
      <c r="G578" s="138"/>
      <c r="H578" s="139"/>
      <c r="I578" s="139" t="str">
        <f>IF(OR(E578="",H578="",NOT(AND(ISNUMBER(F578),ISNUMBER(H578)))),"",H578*F578*(1+'0. Oppsett'!$C$11))</f>
        <v/>
      </c>
    </row>
    <row r="579" spans="1:9" x14ac:dyDescent="0.25">
      <c r="A579" s="134"/>
      <c r="B579" s="90"/>
      <c r="C579" s="136"/>
      <c r="D579" s="136"/>
      <c r="E579" s="19"/>
      <c r="F579" s="137" t="str">
        <f>IFERROR(IF(E579="A",'0. Oppsett'!$C$23,IF(E579="B",'0. Oppsett'!$C$24,IF(E579="C",'0. Oppsett'!$C$25,""))),"")</f>
        <v/>
      </c>
      <c r="G579" s="138"/>
      <c r="H579" s="139"/>
      <c r="I579" s="139" t="str">
        <f>IF(OR(E579="",H579="",NOT(AND(ISNUMBER(F579),ISNUMBER(H579)))),"",H579*F579*(1+'0. Oppsett'!$C$11))</f>
        <v/>
      </c>
    </row>
    <row r="580" spans="1:9" x14ac:dyDescent="0.25">
      <c r="A580" s="134"/>
      <c r="B580" s="90"/>
      <c r="C580" s="136"/>
      <c r="D580" s="136"/>
      <c r="E580" s="19"/>
      <c r="F580" s="137" t="str">
        <f>IFERROR(IF(E580="A",'0. Oppsett'!$C$23,IF(E580="B",'0. Oppsett'!$C$24,IF(E580="C",'0. Oppsett'!$C$25,""))),"")</f>
        <v/>
      </c>
      <c r="G580" s="138"/>
      <c r="H580" s="139"/>
      <c r="I580" s="139" t="str">
        <f>IF(OR(E580="",H580="",NOT(AND(ISNUMBER(F580),ISNUMBER(H580)))),"",H580*F580*(1+'0. Oppsett'!$C$11))</f>
        <v/>
      </c>
    </row>
    <row r="581" spans="1:9" x14ac:dyDescent="0.25">
      <c r="A581" s="134"/>
      <c r="B581" s="90"/>
      <c r="C581" s="136"/>
      <c r="D581" s="136"/>
      <c r="E581" s="19"/>
      <c r="F581" s="137" t="str">
        <f>IFERROR(IF(E581="A",'0. Oppsett'!$C$23,IF(E581="B",'0. Oppsett'!$C$24,IF(E581="C",'0. Oppsett'!$C$25,""))),"")</f>
        <v/>
      </c>
      <c r="G581" s="138"/>
      <c r="H581" s="139"/>
      <c r="I581" s="139" t="str">
        <f>IF(OR(E581="",H581="",NOT(AND(ISNUMBER(F581),ISNUMBER(H581)))),"",H581*F581*(1+'0. Oppsett'!$C$11))</f>
        <v/>
      </c>
    </row>
    <row r="582" spans="1:9" x14ac:dyDescent="0.25">
      <c r="A582" s="134"/>
      <c r="B582" s="90"/>
      <c r="C582" s="136"/>
      <c r="D582" s="136"/>
      <c r="E582" s="19"/>
      <c r="F582" s="137" t="str">
        <f>IFERROR(IF(E582="A",'0. Oppsett'!$C$23,IF(E582="B",'0. Oppsett'!$C$24,IF(E582="C",'0. Oppsett'!$C$25,""))),"")</f>
        <v/>
      </c>
      <c r="G582" s="138"/>
      <c r="H582" s="139"/>
      <c r="I582" s="139" t="str">
        <f>IF(OR(E582="",H582="",NOT(AND(ISNUMBER(F582),ISNUMBER(H582)))),"",H582*F582*(1+'0. Oppsett'!$C$11))</f>
        <v/>
      </c>
    </row>
    <row r="583" spans="1:9" x14ac:dyDescent="0.25">
      <c r="A583" s="134"/>
      <c r="B583" s="90"/>
      <c r="C583" s="136"/>
      <c r="D583" s="136"/>
      <c r="E583" s="19"/>
      <c r="F583" s="137" t="str">
        <f>IFERROR(IF(E583="A",'0. Oppsett'!$C$23,IF(E583="B",'0. Oppsett'!$C$24,IF(E583="C",'0. Oppsett'!$C$25,""))),"")</f>
        <v/>
      </c>
      <c r="G583" s="138"/>
      <c r="H583" s="139"/>
      <c r="I583" s="139" t="str">
        <f>IF(OR(E583="",H583="",NOT(AND(ISNUMBER(F583),ISNUMBER(H583)))),"",H583*F583*(1+'0. Oppsett'!$C$11))</f>
        <v/>
      </c>
    </row>
    <row r="584" spans="1:9" x14ac:dyDescent="0.25">
      <c r="A584" s="134"/>
      <c r="B584" s="90"/>
      <c r="C584" s="136"/>
      <c r="D584" s="136"/>
      <c r="E584" s="19"/>
      <c r="F584" s="137" t="str">
        <f>IFERROR(IF(E584="A",'0. Oppsett'!$C$23,IF(E584="B",'0. Oppsett'!$C$24,IF(E584="C",'0. Oppsett'!$C$25,""))),"")</f>
        <v/>
      </c>
      <c r="G584" s="138"/>
      <c r="H584" s="139"/>
      <c r="I584" s="139" t="str">
        <f>IF(OR(E584="",H584="",NOT(AND(ISNUMBER(F584),ISNUMBER(H584)))),"",H584*F584*(1+'0. Oppsett'!$C$11))</f>
        <v/>
      </c>
    </row>
    <row r="585" spans="1:9" x14ac:dyDescent="0.25">
      <c r="A585" s="134"/>
      <c r="B585" s="90"/>
      <c r="C585" s="136"/>
      <c r="D585" s="136"/>
      <c r="E585" s="19"/>
      <c r="F585" s="137" t="str">
        <f>IFERROR(IF(E585="A",'0. Oppsett'!$C$23,IF(E585="B",'0. Oppsett'!$C$24,IF(E585="C",'0. Oppsett'!$C$25,""))),"")</f>
        <v/>
      </c>
      <c r="G585" s="138"/>
      <c r="H585" s="139"/>
      <c r="I585" s="139" t="str">
        <f>IF(OR(E585="",H585="",NOT(AND(ISNUMBER(F585),ISNUMBER(H585)))),"",H585*F585*(1+'0. Oppsett'!$C$11))</f>
        <v/>
      </c>
    </row>
    <row r="586" spans="1:9" x14ac:dyDescent="0.25">
      <c r="A586" s="134"/>
      <c r="B586" s="90"/>
      <c r="C586" s="136"/>
      <c r="D586" s="136"/>
      <c r="E586" s="19"/>
      <c r="F586" s="137" t="str">
        <f>IFERROR(IF(E586="A",'0. Oppsett'!$C$23,IF(E586="B",'0. Oppsett'!$C$24,IF(E586="C",'0. Oppsett'!$C$25,""))),"")</f>
        <v/>
      </c>
      <c r="G586" s="138"/>
      <c r="H586" s="139"/>
      <c r="I586" s="139" t="str">
        <f>IF(OR(E586="",H586="",NOT(AND(ISNUMBER(F586),ISNUMBER(H586)))),"",H586*F586*(1+'0. Oppsett'!$C$11))</f>
        <v/>
      </c>
    </row>
    <row r="587" spans="1:9" x14ac:dyDescent="0.25">
      <c r="A587" s="134"/>
      <c r="B587" s="90"/>
      <c r="C587" s="136"/>
      <c r="D587" s="136"/>
      <c r="E587" s="19"/>
      <c r="F587" s="137" t="str">
        <f>IFERROR(IF(E587="A",'0. Oppsett'!$C$23,IF(E587="B",'0. Oppsett'!$C$24,IF(E587="C",'0. Oppsett'!$C$25,""))),"")</f>
        <v/>
      </c>
      <c r="G587" s="138"/>
      <c r="H587" s="139"/>
      <c r="I587" s="139" t="str">
        <f>IF(OR(E587="",H587="",NOT(AND(ISNUMBER(F587),ISNUMBER(H587)))),"",H587*F587*(1+'0. Oppsett'!$C$11))</f>
        <v/>
      </c>
    </row>
    <row r="588" spans="1:9" x14ac:dyDescent="0.25">
      <c r="A588" s="134"/>
      <c r="B588" s="90"/>
      <c r="C588" s="136"/>
      <c r="D588" s="136"/>
      <c r="E588" s="19"/>
      <c r="F588" s="137" t="str">
        <f>IFERROR(IF(E588="A",'0. Oppsett'!$C$23,IF(E588="B",'0. Oppsett'!$C$24,IF(E588="C",'0. Oppsett'!$C$25,""))),"")</f>
        <v/>
      </c>
      <c r="G588" s="138"/>
      <c r="H588" s="139"/>
      <c r="I588" s="139" t="str">
        <f>IF(OR(E588="",H588="",NOT(AND(ISNUMBER(F588),ISNUMBER(H588)))),"",H588*F588*(1+'0. Oppsett'!$C$11))</f>
        <v/>
      </c>
    </row>
    <row r="589" spans="1:9" x14ac:dyDescent="0.25">
      <c r="A589" s="134"/>
      <c r="B589" s="90"/>
      <c r="C589" s="136"/>
      <c r="D589" s="136"/>
      <c r="E589" s="19"/>
      <c r="F589" s="137" t="str">
        <f>IFERROR(IF(E589="A",'0. Oppsett'!$C$23,IF(E589="B",'0. Oppsett'!$C$24,IF(E589="C",'0. Oppsett'!$C$25,""))),"")</f>
        <v/>
      </c>
      <c r="G589" s="138"/>
      <c r="H589" s="139"/>
      <c r="I589" s="139" t="str">
        <f>IF(OR(E589="",H589="",NOT(AND(ISNUMBER(F589),ISNUMBER(H589)))),"",H589*F589*(1+'0. Oppsett'!$C$11))</f>
        <v/>
      </c>
    </row>
    <row r="590" spans="1:9" ht="15.75" thickBot="1" x14ac:dyDescent="0.3">
      <c r="A590" s="195"/>
      <c r="B590" s="23" t="e">
        <f t="shared" ref="B590:F590" si="0">SUM(B5:B589)</f>
        <v>#REF!</v>
      </c>
      <c r="C590" s="23" t="e">
        <f t="shared" si="0"/>
        <v>#REF!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 t="e">
        <f t="shared" ref="H590" si="1">SUM(H5:H589)</f>
        <v>#REF!</v>
      </c>
      <c r="I590" s="23" t="e">
        <f>SUM(I5:I589)/G590</f>
        <v>#REF!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53" t="s">
        <v>500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21" x14ac:dyDescent="0.25">
      <c r="A2" s="222" t="s">
        <v>501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</row>
    <row r="3" spans="1:21" ht="52.5" customHeight="1" x14ac:dyDescent="0.25">
      <c r="A3" s="232" t="s">
        <v>484</v>
      </c>
      <c r="B3" s="233"/>
      <c r="C3" s="233"/>
      <c r="D3" s="234"/>
      <c r="E3" s="229" t="s">
        <v>502</v>
      </c>
      <c r="F3" s="230"/>
      <c r="G3" s="230"/>
      <c r="H3" s="230"/>
      <c r="I3" s="231"/>
      <c r="J3" s="148"/>
      <c r="K3" s="54"/>
      <c r="L3" s="54"/>
      <c r="M3" s="228" t="s">
        <v>503</v>
      </c>
      <c r="N3" s="207"/>
      <c r="O3" s="16" t="s">
        <v>504</v>
      </c>
      <c r="P3" s="16" t="s">
        <v>505</v>
      </c>
      <c r="Q3" s="16" t="s">
        <v>506</v>
      </c>
      <c r="R3" s="16" t="s">
        <v>507</v>
      </c>
      <c r="S3" s="16" t="s">
        <v>508</v>
      </c>
      <c r="T3" s="16" t="s">
        <v>508</v>
      </c>
      <c r="U3" s="9" t="s">
        <v>509</v>
      </c>
    </row>
    <row r="4" spans="1:21" ht="45" x14ac:dyDescent="0.25">
      <c r="A4" s="9" t="s">
        <v>488</v>
      </c>
      <c r="B4" s="9" t="s">
        <v>489</v>
      </c>
      <c r="C4" s="9" t="s">
        <v>490</v>
      </c>
      <c r="D4" s="9" t="s">
        <v>491</v>
      </c>
      <c r="E4" s="10" t="s">
        <v>510</v>
      </c>
      <c r="F4" s="10" t="s">
        <v>511</v>
      </c>
      <c r="G4" s="10" t="s">
        <v>73</v>
      </c>
      <c r="H4" s="10" t="s">
        <v>512</v>
      </c>
      <c r="I4" s="10" t="s">
        <v>513</v>
      </c>
      <c r="J4" s="5" t="s">
        <v>514</v>
      </c>
      <c r="K4" s="5" t="s">
        <v>515</v>
      </c>
      <c r="L4" s="5" t="s">
        <v>516</v>
      </c>
      <c r="M4" s="15" t="s">
        <v>517</v>
      </c>
      <c r="N4" s="15" t="s">
        <v>518</v>
      </c>
      <c r="O4" s="16" t="s">
        <v>519</v>
      </c>
      <c r="P4" s="16" t="s">
        <v>519</v>
      </c>
      <c r="Q4" s="16" t="s">
        <v>519</v>
      </c>
      <c r="R4" s="16" t="s">
        <v>519</v>
      </c>
      <c r="S4" s="16" t="s">
        <v>520</v>
      </c>
      <c r="T4" s="16" t="s">
        <v>520</v>
      </c>
      <c r="U4" s="9" t="s">
        <v>521</v>
      </c>
    </row>
    <row r="5" spans="1:21" x14ac:dyDescent="0.25">
      <c r="A5" s="140" cm="1">
        <f t="array" ref="A5">_xlfn.SEQUENCE(COUNTA(_xlfn.ANCHORARRAY(B5)),1,1,1)</f>
        <v>1</v>
      </c>
      <c r="B5" s="141" t="e" cm="1">
        <f t="array" ref="B5">_xlfn.ANCHORARRAY('X. Satser pensjonstilskudd'!B5)</f>
        <v>#REF!</v>
      </c>
      <c r="C5" s="142" t="e" cm="1">
        <f t="array" ref="C5">_xlfn.ANCHORARRAY('X. Satser pensjonstilskudd'!C5)</f>
        <v>#REF!</v>
      </c>
      <c r="D5" s="142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satser'!$B$56,"")</f>
        <v>#REF!</v>
      </c>
      <c r="I5" s="18" t="e" cm="1">
        <f t="array" ref="I5">_xlfn.ANCHORARRAY(E5)*_xlfn.ANCHORARRAY(F5)+_xlfn.ANCHORARRAY(G5)*_xlfn.ANCHORARRAY(H5)</f>
        <v>#REF!</v>
      </c>
      <c r="J5" s="55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55" t="e" cm="1">
        <f t="array" ref="K5">_xlfn.XLOOKUP(_xlfn.ANCHORARRAY($C5),'X. Satser pensjonstilskudd'!$C$5:$C$224,'X. Satser pensjonstilskudd'!$I$5:$I$224)</f>
        <v>#REF!</v>
      </c>
      <c r="L5" s="55" t="e" cm="1">
        <f t="array" ref="L5">_xlfn.ANCHORARRAY(K5)*_xlfn.ANCHORARRAY(J5)</f>
        <v>#REF!</v>
      </c>
      <c r="M5" s="143" cm="1">
        <f t="array" ref="M5">_xlfn.ANCHORARRAY(E5)+_xlfn.ANCHORARRAY(G5)</f>
        <v>0</v>
      </c>
      <c r="N5" s="178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>
        <v>0</v>
      </c>
      <c r="U5" s="196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25">
      <c r="A6" s="140"/>
      <c r="B6" s="141"/>
      <c r="C6" s="142"/>
      <c r="D6" s="141"/>
      <c r="E6" s="14"/>
      <c r="F6" s="18"/>
      <c r="G6" s="14"/>
      <c r="H6" s="18"/>
      <c r="I6" s="18"/>
      <c r="J6" s="55"/>
      <c r="K6" s="55"/>
      <c r="L6" s="55"/>
      <c r="M6" s="143"/>
      <c r="N6" s="143"/>
      <c r="O6" s="20">
        <v>0</v>
      </c>
      <c r="P6" s="20"/>
      <c r="Q6" s="20"/>
      <c r="R6" s="20"/>
      <c r="S6" s="20">
        <v>0</v>
      </c>
      <c r="T6" s="20">
        <v>0</v>
      </c>
      <c r="U6" s="196"/>
    </row>
    <row r="7" spans="1:21" x14ac:dyDescent="0.25">
      <c r="A7" s="140"/>
      <c r="B7" s="141"/>
      <c r="C7" s="142"/>
      <c r="D7" s="142"/>
      <c r="E7" s="14"/>
      <c r="F7" s="18"/>
      <c r="G7" s="14"/>
      <c r="H7" s="18"/>
      <c r="I7" s="18"/>
      <c r="J7" s="55"/>
      <c r="K7" s="55"/>
      <c r="L7" s="55"/>
      <c r="M7" s="143"/>
      <c r="N7" s="143"/>
      <c r="O7" s="20">
        <v>0</v>
      </c>
      <c r="P7" s="20"/>
      <c r="Q7" s="20"/>
      <c r="R7" s="20"/>
      <c r="S7" s="20">
        <v>0</v>
      </c>
      <c r="T7" s="20">
        <v>0</v>
      </c>
      <c r="U7" s="196"/>
    </row>
    <row r="8" spans="1:21" x14ac:dyDescent="0.25">
      <c r="A8" s="140"/>
      <c r="B8" s="141"/>
      <c r="C8" s="142"/>
      <c r="D8" s="142"/>
      <c r="E8" s="14"/>
      <c r="F8" s="18"/>
      <c r="G8" s="14"/>
      <c r="H8" s="18"/>
      <c r="I8" s="18"/>
      <c r="J8" s="55"/>
      <c r="K8" s="55"/>
      <c r="L8" s="55"/>
      <c r="M8" s="143"/>
      <c r="N8" s="143"/>
      <c r="O8" s="20">
        <v>0</v>
      </c>
      <c r="P8" s="20"/>
      <c r="Q8" s="20"/>
      <c r="R8" s="20"/>
      <c r="S8" s="20">
        <v>0</v>
      </c>
      <c r="T8" s="20">
        <v>0</v>
      </c>
      <c r="U8" s="196"/>
    </row>
    <row r="9" spans="1:21" x14ac:dyDescent="0.25">
      <c r="A9" s="140"/>
      <c r="B9" s="141"/>
      <c r="C9" s="142"/>
      <c r="D9" s="142"/>
      <c r="E9" s="14"/>
      <c r="F9" s="18"/>
      <c r="G9" s="14"/>
      <c r="H9" s="18"/>
      <c r="I9" s="18"/>
      <c r="J9" s="55"/>
      <c r="K9" s="55"/>
      <c r="L9" s="55"/>
      <c r="M9" s="143"/>
      <c r="N9" s="143"/>
      <c r="O9" s="20">
        <v>0</v>
      </c>
      <c r="P9" s="20"/>
      <c r="Q9" s="20"/>
      <c r="R9" s="20"/>
      <c r="S9" s="20">
        <v>0</v>
      </c>
      <c r="T9" s="20">
        <v>0</v>
      </c>
      <c r="U9" s="196"/>
    </row>
    <row r="10" spans="1:21" x14ac:dyDescent="0.25">
      <c r="A10" s="140"/>
      <c r="B10" s="141"/>
      <c r="C10" s="142"/>
      <c r="D10" s="142"/>
      <c r="E10" s="14"/>
      <c r="F10" s="18"/>
      <c r="G10" s="14"/>
      <c r="H10" s="18"/>
      <c r="I10" s="18"/>
      <c r="J10" s="55"/>
      <c r="K10" s="55"/>
      <c r="L10" s="55"/>
      <c r="M10" s="143"/>
      <c r="N10" s="143"/>
      <c r="O10" s="20">
        <v>0</v>
      </c>
      <c r="P10" s="20"/>
      <c r="Q10" s="20"/>
      <c r="R10" s="20"/>
      <c r="S10" s="20">
        <v>0</v>
      </c>
      <c r="T10" s="20">
        <v>0</v>
      </c>
      <c r="U10" s="196"/>
    </row>
    <row r="590" spans="5:21" ht="15.75" thickBot="1" x14ac:dyDescent="0.3">
      <c r="E590" s="24">
        <f t="shared" ref="E590:M590" si="0">SUM(E5:E224)</f>
        <v>0</v>
      </c>
      <c r="F590" s="24"/>
      <c r="G590" s="24">
        <f t="shared" si="0"/>
        <v>0</v>
      </c>
      <c r="H590" s="24"/>
      <c r="I590" s="24" t="e">
        <f t="shared" si="0"/>
        <v>#REF!</v>
      </c>
      <c r="J590" s="24">
        <f t="shared" si="0"/>
        <v>0</v>
      </c>
      <c r="K590" s="24" t="e">
        <f t="shared" si="0"/>
        <v>#REF!</v>
      </c>
      <c r="L590" s="24" t="e">
        <f t="shared" si="0"/>
        <v>#REF!</v>
      </c>
      <c r="M590" s="24">
        <f t="shared" si="0"/>
        <v>0</v>
      </c>
      <c r="N590" s="24">
        <f t="shared" ref="N590:T590" si="1">SUM(N5:N224)</f>
        <v>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db24a0a-e94c-4b94-9da8-112d9b7cdbd1" xsi:nil="true"/>
    <lcf76f155ced4ddcb4097134ff3c332f xmlns="2657daa4-9ea5-412a-9e55-2b31776132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2F60DC61ACAE49ADEF7127DC985453" ma:contentTypeVersion="18" ma:contentTypeDescription="Opprett et nytt dokument." ma:contentTypeScope="" ma:versionID="33769626d657524f5c21595b920614bf">
  <xsd:schema xmlns:xsd="http://www.w3.org/2001/XMLSchema" xmlns:xs="http://www.w3.org/2001/XMLSchema" xmlns:p="http://schemas.microsoft.com/office/2006/metadata/properties" xmlns:ns2="2657daa4-9ea5-412a-9e55-2b31776132e4" xmlns:ns3="0db24a0a-e94c-4b94-9da8-112d9b7cdbd1" targetNamespace="http://schemas.microsoft.com/office/2006/metadata/properties" ma:root="true" ma:fieldsID="5f679afb5c943e57e5e68d861ee47ce2" ns2:_="" ns3:_="">
    <xsd:import namespace="2657daa4-9ea5-412a-9e55-2b31776132e4"/>
    <xsd:import namespace="0db24a0a-e94c-4b94-9da8-112d9b7cdb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daa4-9ea5-412a-9e55-2b31776132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a96f5f0e-6961-47f7-8781-40fd982ae1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b24a0a-e94c-4b94-9da8-112d9b7cdb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fe1584-b60d-4a9a-b5d9-f1b9e44078db}" ma:internalName="TaxCatchAll" ma:readOnly="false" ma:showField="CatchAllData" ma:web="0db24a0a-e94c-4b94-9da8-112d9b7cd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AC1AA5-615D-41F1-8324-3198BE445686}">
  <ds:schemaRefs>
    <ds:schemaRef ds:uri="http://schemas.microsoft.com/office/2006/documentManagement/types"/>
    <ds:schemaRef ds:uri="http://schemas.openxmlformats.org/package/2006/metadata/core-properties"/>
    <ds:schemaRef ds:uri="2657daa4-9ea5-412a-9e55-2b31776132e4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0db24a0a-e94c-4b94-9da8-112d9b7cdbd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3490FE-CD56-4B13-89B7-AD882FC2D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57daa4-9ea5-412a-9e55-2b31776132e4"/>
    <ds:schemaRef ds:uri="0db24a0a-e94c-4b94-9da8-112d9b7cd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f5735a-e1da-40c4-b475-8683f5604e1d}" enabled="0" method="" siteId="{3ef5735a-e1da-40c4-b475-8683f5604e1d}" removed="1"/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Silje Djuvik Støle</cp:lastModifiedBy>
  <cp:revision/>
  <dcterms:created xsi:type="dcterms:W3CDTF">2026-02-26T08:14:50Z</dcterms:created>
  <dcterms:modified xsi:type="dcterms:W3CDTF">2026-08-26T07:00:37Z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0x010100B82F60DC61ACAE49ADEF7127DC985453</vt:lpwstr>
  </property>
  <property fmtid="{D5CDD505-2E9C-101B-9397-08002B2CF9AE}" pid="4" name="MediaServiceImageTags">
    <vt:lpwstr/>
  </property>
</Properties>
</file>